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ổ doanh thu" sheetId="1" state="visible" r:id="rId1"/>
    <sheet xmlns:r="http://schemas.openxmlformats.org/officeDocument/2006/relationships" name="Sổ chi phí" sheetId="2" state="visible" r:id="rId2"/>
    <sheet xmlns:r="http://schemas.openxmlformats.org/officeDocument/2006/relationships" name="Theo dõi tồn kho trà" sheetId="3" state="visible" r:id="rId3"/>
    <sheet xmlns:r="http://schemas.openxmlformats.org/officeDocument/2006/relationships" name="Tổng hợp tháng" sheetId="4" state="visible" r:id="rId4"/>
    <sheet xmlns:r="http://schemas.openxmlformats.org/officeDocument/2006/relationships" name="Hướng dẫn" sheetId="5" state="visible" r:id="rId5"/>
  </sheets>
  <definedNames/>
  <calcPr calcId="124519" fullCalcOnLoad="1"/>
</workbook>
</file>

<file path=xl/styles.xml><?xml version="1.0" encoding="utf-8"?>
<styleSheet xmlns="http://schemas.openxmlformats.org/spreadsheetml/2006/main">
  <numFmts count="2">
    <numFmt numFmtId="164" formatCode="dd/mm/yyyy"/>
    <numFmt numFmtId="165" formatCode="#,##0.0"/>
  </numFmts>
  <fonts count="6">
    <font>
      <name val="Calibri"/>
      <family val="2"/>
      <color theme="1"/>
      <sz val="11"/>
      <scheme val="minor"/>
    </font>
    <font>
      <name val="Arial"/>
      <b val="1"/>
      <sz val="14"/>
    </font>
    <font>
      <name val="Arial"/>
      <i val="1"/>
      <color rgb="00555555"/>
      <sz val="10"/>
    </font>
    <font>
      <name val="Arial"/>
      <b val="1"/>
      <sz val="11"/>
    </font>
    <font>
      <name val="Arial"/>
      <sz val="11"/>
    </font>
    <font>
      <name val="Arial"/>
      <i val="1"/>
      <color rgb="00555555"/>
      <sz val="11"/>
    </font>
  </fonts>
  <fills count="6">
    <fill>
      <patternFill/>
    </fill>
    <fill>
      <patternFill patternType="gray125"/>
    </fill>
    <fill>
      <patternFill patternType="solid">
        <fgColor rgb="00FFF6D5"/>
      </patternFill>
    </fill>
    <fill>
      <patternFill patternType="solid">
        <fgColor rgb="00E3EFE3"/>
      </patternFill>
    </fill>
    <fill>
      <patternFill patternType="solid">
        <fgColor rgb="00EEF5EE"/>
      </patternFill>
    </fill>
    <fill>
      <patternFill patternType="solid">
        <fgColor rgb="00F1F5F1"/>
      </patternFill>
    </fill>
  </fills>
  <borders count="2">
    <border>
      <left/>
      <right/>
      <top/>
      <bottom/>
      <diagonal/>
    </border>
    <border>
      <left style="thin">
        <color rgb="00B7C4B5"/>
      </left>
      <right style="thin">
        <color rgb="00B7C4B5"/>
      </right>
      <top style="thin">
        <color rgb="00B7C4B5"/>
      </top>
      <bottom style="thin">
        <color rgb="00B7C4B5"/>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3" fillId="3" borderId="1" applyAlignment="1" pivotButton="0" quotePrefix="0" xfId="0">
      <alignment horizontal="center" vertical="center" wrapText="1"/>
    </xf>
    <xf numFmtId="0" fontId="4" fillId="0" borderId="1" applyAlignment="1" pivotButton="0" quotePrefix="0" xfId="0">
      <alignment horizontal="center" vertical="center" wrapText="1"/>
    </xf>
    <xf numFmtId="164" fontId="5" fillId="2" borderId="1" pivotButton="0" quotePrefix="0" xfId="0"/>
    <xf numFmtId="0" fontId="5" fillId="2" borderId="1" pivotButton="0" quotePrefix="0" xfId="0"/>
    <xf numFmtId="3" fontId="5" fillId="2" borderId="1" pivotButton="0" quotePrefix="0" xfId="0"/>
    <xf numFmtId="164" fontId="4" fillId="2" borderId="1" pivotButton="0" quotePrefix="0" xfId="0"/>
    <xf numFmtId="0" fontId="4" fillId="2" borderId="1" pivotButton="0" quotePrefix="0" xfId="0"/>
    <xf numFmtId="3" fontId="4" fillId="2" borderId="1" pivotButton="0" quotePrefix="0" xfId="0"/>
    <xf numFmtId="0" fontId="3" fillId="4" borderId="1" pivotButton="0" quotePrefix="0" xfId="0"/>
    <xf numFmtId="3" fontId="3" fillId="4" borderId="1" pivotButton="0" quotePrefix="0" xfId="0"/>
    <xf numFmtId="0" fontId="4" fillId="0" borderId="0" pivotButton="0" quotePrefix="0" xfId="0"/>
    <xf numFmtId="3" fontId="4" fillId="0" borderId="0" pivotButton="0" quotePrefix="0" xfId="0"/>
    <xf numFmtId="3" fontId="3" fillId="0" borderId="0" pivotButton="0" quotePrefix="0" xfId="0"/>
    <xf numFmtId="0" fontId="3" fillId="5" borderId="0" pivotButton="0" quotePrefix="0" xfId="0"/>
    <xf numFmtId="165" fontId="4" fillId="4" borderId="1" pivotButton="0" quotePrefix="0" xfId="0"/>
    <xf numFmtId="3" fontId="4" fillId="4" borderId="1" pivotButton="0" quotePrefix="0" xfId="0"/>
    <xf numFmtId="0" fontId="4" fillId="4" borderId="1" pivotButton="0" quotePrefix="0" xfId="0"/>
    <xf numFmtId="165" fontId="5" fillId="2" borderId="1" pivotButton="0" quotePrefix="0" xfId="0"/>
    <xf numFmtId="165" fontId="4" fillId="2" borderId="1" pivotButton="0" quotePrefix="0" xfId="0"/>
    <xf numFmtId="0" fontId="4" fillId="0" borderId="1" pivotButton="0" quotePrefix="0" xfId="0"/>
    <xf numFmtId="0" fontId="2" fillId="0" borderId="1" pivotButton="0" quotePrefix="0" xfId="0"/>
    <xf numFmtId="0" fontId="2" fillId="0" borderId="0" applyAlignment="1" pivotButton="0" quotePrefix="0" xfId="0">
      <alignment vertical="top" wrapText="1"/>
    </xf>
    <xf numFmtId="0" fontId="1" fillId="0" borderId="0" applyAlignment="1" pivotButton="0" quotePrefix="0" xfId="0">
      <alignment vertical="top" wrapText="1"/>
    </xf>
    <xf numFmtId="0" fontId="4"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dxfs count="1">
    <dxf>
      <fill>
        <patternFill patternType="solid">
          <f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107"/>
  <sheetViews>
    <sheetView workbookViewId="0">
      <pane ySplit="9" topLeftCell="A10" activePane="bottomLeft" state="frozen"/>
      <selection pane="bottomLeft" activeCell="A1" sqref="A1"/>
    </sheetView>
  </sheetViews>
  <sheetFormatPr baseColWidth="8" defaultRowHeight="15"/>
  <cols>
    <col width="6" customWidth="1" min="1" max="1"/>
    <col width="12" customWidth="1" min="2" max="2"/>
    <col width="18" customWidth="1" min="3" max="3"/>
    <col width="44" customWidth="1" min="4" max="4"/>
    <col width="34" customWidth="1" min="5" max="5"/>
    <col width="16" customWidth="1" min="6" max="6"/>
    <col width="17" customWidth="1" min="7" max="7"/>
    <col width="20" customWidth="1" min="8" max="8"/>
    <col width="40" customWidth="1" min="10" max="10"/>
  </cols>
  <sheetData>
    <row r="1">
      <c r="A1" s="1" t="inlineStr">
        <is>
          <t>SỔ DOANH THU BÁN HÀNG HÓA, DỊCH VỤ – TIỆM, CỬA HÀNG TRÀ</t>
        </is>
      </c>
    </row>
    <row r="2">
      <c r="A2" s="2" t="inlineStr">
        <is>
          <t>Bản hướng dẫn ghi chép theo các cột của mẫu S1a-HKD/S2a-HKD; mẫu chính thức theo Thông tư 152/2025/TT-BTC. Dòng chữ nghiêng màu xám là ví dụ giả định của "Tiệm trà Minh An" – xóa trước khi dùng.</t>
        </is>
      </c>
    </row>
    <row r="3">
      <c r="A3" s="3" t="inlineStr">
        <is>
          <t>Tên hộ, cá nhân kinh doanh</t>
        </is>
      </c>
      <c r="B3" s="4" t="inlineStr">
        <is>
          <t>Tiệm trà Minh An (ví dụ giả định)</t>
        </is>
      </c>
    </row>
    <row r="4">
      <c r="A4" s="3" t="inlineStr">
        <is>
          <t>Địa chỉ</t>
        </is>
      </c>
      <c r="B4" s="4" t="inlineStr">
        <is>
          <t>……</t>
        </is>
      </c>
    </row>
    <row r="5">
      <c r="A5" s="3" t="inlineStr">
        <is>
          <t>Mã số thuế (số định danh cá nhân)</t>
        </is>
      </c>
      <c r="B5" s="4" t="inlineStr">
        <is>
          <t>……</t>
        </is>
      </c>
    </row>
    <row r="6">
      <c r="A6" s="3" t="inlineStr">
        <is>
          <t>Địa điểm kinh doanh</t>
        </is>
      </c>
      <c r="B6" s="4" t="inlineStr">
        <is>
          <t>……</t>
        </is>
      </c>
    </row>
    <row r="7">
      <c r="A7" s="3" t="inlineStr">
        <is>
          <t>Kỳ ghi sổ (tháng/năm)</t>
        </is>
      </c>
      <c r="B7" s="4" t="inlineStr">
        <is>
          <t>Tháng 11/2026</t>
        </is>
      </c>
    </row>
    <row r="9">
      <c r="A9" s="5" t="inlineStr">
        <is>
          <t>STT</t>
        </is>
      </c>
      <c r="B9" s="5" t="inlineStr">
        <is>
          <t>Ngày</t>
        </is>
      </c>
      <c r="C9" s="5" t="inlineStr">
        <is>
          <t>Số hóa đơn / chứng từ</t>
        </is>
      </c>
      <c r="D9" s="5" t="inlineStr">
        <is>
          <t>Diễn giải</t>
        </is>
      </c>
      <c r="E9" s="5" t="inlineStr">
        <is>
          <t>Nhóm ngành nghề</t>
        </is>
      </c>
      <c r="F9" s="5" t="inlineStr">
        <is>
          <t>Kênh thu</t>
        </is>
      </c>
      <c r="G9" s="5" t="inlineStr">
        <is>
          <t>Số tiền (đồng)</t>
        </is>
      </c>
      <c r="H9" s="5" t="inlineStr">
        <is>
          <t>Ghi chú</t>
        </is>
      </c>
      <c r="J9" s="2" t="inlineStr">
        <is>
          <t>Danh sách nhóm ngành nghề (sửa cho đúng ngành đã đăng ký)</t>
        </is>
      </c>
    </row>
    <row r="10">
      <c r="A10" s="6">
        <f>IF(G10="","",ROW()-9)</f>
        <v/>
      </c>
      <c r="B10" s="7" t="n">
        <v>46328</v>
      </c>
      <c r="C10" s="8" t="inlineStr">
        <is>
          <t>BK-0211</t>
        </is>
      </c>
      <c r="D10" s="8" t="inlineStr">
        <is>
          <t>Bán ly trà tại tiệm, cả ngày</t>
        </is>
      </c>
      <c r="E10" s="8" t="inlineStr">
        <is>
          <t>Đồ uống pha tại tiệm (ăn uống)</t>
        </is>
      </c>
      <c r="F10" s="8" t="inlineStr">
        <is>
          <t>Tiền mặt</t>
        </is>
      </c>
      <c r="G10" s="9" t="n">
        <v>1450000</v>
      </c>
      <c r="H10" s="8" t="inlineStr">
        <is>
          <t>ví dụ giả định</t>
        </is>
      </c>
      <c r="J10" s="2" t="inlineStr">
        <is>
          <t>Bán trà gói, trà khô (hàng hóa)</t>
        </is>
      </c>
    </row>
    <row r="11">
      <c r="A11" s="6">
        <f>IF(G11="","",ROW()-9)</f>
        <v/>
      </c>
      <c r="B11" s="7" t="n">
        <v>46328</v>
      </c>
      <c r="C11" s="8" t="inlineStr">
        <is>
          <t>BK-0211</t>
        </is>
      </c>
      <c r="D11" s="8" t="inlineStr">
        <is>
          <t>Bán trà gói tại quầy</t>
        </is>
      </c>
      <c r="E11" s="8" t="inlineStr">
        <is>
          <t>Bán trà gói, trà khô (hàng hóa)</t>
        </is>
      </c>
      <c r="F11" s="8" t="inlineStr">
        <is>
          <t>Chuyển khoản</t>
        </is>
      </c>
      <c r="G11" s="9" t="n">
        <v>900000</v>
      </c>
      <c r="H11" s="8" t="inlineStr">
        <is>
          <t>ví dụ giả định</t>
        </is>
      </c>
      <c r="J11" s="2" t="inlineStr">
        <is>
          <t>Đồ uống pha tại tiệm (ăn uống)</t>
        </is>
      </c>
    </row>
    <row r="12">
      <c r="A12" s="6">
        <f>IF(G12="","",ROW()-9)</f>
        <v/>
      </c>
      <c r="B12" s="7" t="n">
        <v>46329</v>
      </c>
      <c r="C12" s="8" t="inlineStr">
        <is>
          <t>BK-0311</t>
        </is>
      </c>
      <c r="D12" s="8" t="inlineStr">
        <is>
          <t>Bán ly trà tại tiệm, cả ngày</t>
        </is>
      </c>
      <c r="E12" s="8" t="inlineStr">
        <is>
          <t>Đồ uống pha tại tiệm (ăn uống)</t>
        </is>
      </c>
      <c r="F12" s="8" t="inlineStr">
        <is>
          <t>Tiền mặt</t>
        </is>
      </c>
      <c r="G12" s="9" t="n">
        <v>1180000</v>
      </c>
      <c r="H12" s="8" t="inlineStr">
        <is>
          <t>ví dụ giả định</t>
        </is>
      </c>
      <c r="J12" s="2" t="inlineStr">
        <is>
          <t>Ngành khác</t>
        </is>
      </c>
    </row>
    <row r="13">
      <c r="A13" s="6">
        <f>IF(G13="","",ROW()-9)</f>
        <v/>
      </c>
      <c r="B13" s="7" t="n">
        <v>46329</v>
      </c>
      <c r="C13" s="8" t="inlineStr">
        <is>
          <t>BK-0311</t>
        </is>
      </c>
      <c r="D13" s="8" t="inlineStr">
        <is>
          <t>Bán trà gói tại quầy</t>
        </is>
      </c>
      <c r="E13" s="8" t="inlineStr">
        <is>
          <t>Bán trà gói, trà khô (hàng hóa)</t>
        </is>
      </c>
      <c r="F13" s="8" t="inlineStr">
        <is>
          <t>Chuyển khoản</t>
        </is>
      </c>
      <c r="G13" s="9" t="n">
        <v>800000</v>
      </c>
      <c r="H13" s="8" t="inlineStr">
        <is>
          <t>ví dụ giả định</t>
        </is>
      </c>
    </row>
    <row r="14">
      <c r="A14" s="6">
        <f>IF(G14="","",ROW()-9)</f>
        <v/>
      </c>
      <c r="B14" s="7" t="n">
        <v>46330</v>
      </c>
      <c r="C14" s="8" t="inlineStr">
        <is>
          <t>BK-0411</t>
        </is>
      </c>
      <c r="D14" s="8" t="inlineStr">
        <is>
          <t>Bán ly trà, khách chuyển khoản</t>
        </is>
      </c>
      <c r="E14" s="8" t="inlineStr">
        <is>
          <t>Đồ uống pha tại tiệm (ăn uống)</t>
        </is>
      </c>
      <c r="F14" s="8" t="inlineStr">
        <is>
          <t>Chuyển khoản</t>
        </is>
      </c>
      <c r="G14" s="9" t="n">
        <v>1540000</v>
      </c>
      <c r="H14" s="8" t="inlineStr">
        <is>
          <t>ví dụ giả định</t>
        </is>
      </c>
    </row>
    <row r="15">
      <c r="A15" s="6">
        <f>IF(G15="","",ROW()-9)</f>
        <v/>
      </c>
      <c r="B15" s="7" t="n">
        <v>46330</v>
      </c>
      <c r="C15" s="8" t="inlineStr">
        <is>
          <t>BK-0411</t>
        </is>
      </c>
      <c r="D15" s="8" t="inlineStr">
        <is>
          <t>Bán trà gói, giao gần</t>
        </is>
      </c>
      <c r="E15" s="8" t="inlineStr">
        <is>
          <t>Bán trà gói, trà khô (hàng hóa)</t>
        </is>
      </c>
      <c r="F15" s="8" t="inlineStr">
        <is>
          <t>Chuyển khoản</t>
        </is>
      </c>
      <c r="G15" s="9" t="n">
        <v>1100000</v>
      </c>
      <c r="H15" s="8" t="inlineStr">
        <is>
          <t>ví dụ giả định</t>
        </is>
      </c>
    </row>
    <row r="16">
      <c r="A16" s="6">
        <f>IF(G16="","",ROW()-9)</f>
        <v/>
      </c>
      <c r="B16" s="7" t="n">
        <v>46331</v>
      </c>
      <c r="C16" s="8" t="inlineStr">
        <is>
          <t>BK-0511</t>
        </is>
      </c>
      <c r="D16" s="8" t="inlineStr">
        <is>
          <t>Bán ly trà tại tiệm, cả ngày</t>
        </is>
      </c>
      <c r="E16" s="8" t="inlineStr">
        <is>
          <t>Đồ uống pha tại tiệm (ăn uống)</t>
        </is>
      </c>
      <c r="F16" s="8" t="inlineStr">
        <is>
          <t>Tiền mặt</t>
        </is>
      </c>
      <c r="G16" s="9" t="n">
        <v>1120000</v>
      </c>
      <c r="H16" s="8" t="inlineStr">
        <is>
          <t>ví dụ giả định</t>
        </is>
      </c>
    </row>
    <row r="17">
      <c r="A17" s="6">
        <f>IF(G17="","",ROW()-9)</f>
        <v/>
      </c>
      <c r="B17" s="7" t="n">
        <v>46331</v>
      </c>
      <c r="C17" s="8" t="inlineStr">
        <is>
          <t>BK-0511</t>
        </is>
      </c>
      <c r="D17" s="8" t="inlineStr">
        <is>
          <t>Bán trà gói tại quầy</t>
        </is>
      </c>
      <c r="E17" s="8" t="inlineStr">
        <is>
          <t>Bán trà gói, trà khô (hàng hóa)</t>
        </is>
      </c>
      <c r="F17" s="8" t="inlineStr">
        <is>
          <t>Tiền mặt</t>
        </is>
      </c>
      <c r="G17" s="9" t="n">
        <v>600000</v>
      </c>
      <c r="H17" s="8" t="inlineStr">
        <is>
          <t>ví dụ giả định</t>
        </is>
      </c>
    </row>
    <row r="18">
      <c r="A18" s="6">
        <f>IF(G18="","",ROW()-9)</f>
        <v/>
      </c>
      <c r="B18" s="7" t="n">
        <v>46332</v>
      </c>
      <c r="C18" s="8" t="inlineStr">
        <is>
          <t>BK-0611</t>
        </is>
      </c>
      <c r="D18" s="8" t="inlineStr">
        <is>
          <t>Bán ly trà tại tiệm, cả ngày</t>
        </is>
      </c>
      <c r="E18" s="8" t="inlineStr">
        <is>
          <t>Đồ uống pha tại tiệm (ăn uống)</t>
        </is>
      </c>
      <c r="F18" s="8" t="inlineStr">
        <is>
          <t>Tiền mặt</t>
        </is>
      </c>
      <c r="G18" s="9" t="n">
        <v>1950000</v>
      </c>
      <c r="H18" s="8" t="inlineStr">
        <is>
          <t>ví dụ giả định</t>
        </is>
      </c>
    </row>
    <row r="19">
      <c r="A19" s="6">
        <f>IF(G19="","",ROW()-9)</f>
        <v/>
      </c>
      <c r="B19" s="7" t="n">
        <v>46332</v>
      </c>
      <c r="C19" s="8" t="inlineStr">
        <is>
          <t>BK-0611</t>
        </is>
      </c>
      <c r="D19" s="8" t="inlineStr">
        <is>
          <t>Bán trà gói tại quầy</t>
        </is>
      </c>
      <c r="E19" s="8" t="inlineStr">
        <is>
          <t>Bán trà gói, trà khô (hàng hóa)</t>
        </is>
      </c>
      <c r="F19" s="8" t="inlineStr">
        <is>
          <t>Chuyển khoản</t>
        </is>
      </c>
      <c r="G19" s="9" t="n">
        <v>1200000</v>
      </c>
      <c r="H19" s="8" t="inlineStr">
        <is>
          <t>ví dụ giả định</t>
        </is>
      </c>
    </row>
    <row r="20">
      <c r="A20" s="6">
        <f>IF(G20="","",ROW()-9)</f>
        <v/>
      </c>
      <c r="B20" s="7" t="n">
        <v>46333</v>
      </c>
      <c r="C20" s="8" t="inlineStr">
        <is>
          <t>BK-0711</t>
        </is>
      </c>
      <c r="D20" s="8" t="inlineStr">
        <is>
          <t>Bán ly trà tại tiệm, cả ngày</t>
        </is>
      </c>
      <c r="E20" s="8" t="inlineStr">
        <is>
          <t>Đồ uống pha tại tiệm (ăn uống)</t>
        </is>
      </c>
      <c r="F20" s="8" t="inlineStr">
        <is>
          <t>Tiền mặt</t>
        </is>
      </c>
      <c r="G20" s="9" t="n">
        <v>2460000</v>
      </c>
      <c r="H20" s="8" t="inlineStr">
        <is>
          <t>ví dụ giả định</t>
        </is>
      </c>
    </row>
    <row r="21">
      <c r="A21" s="6">
        <f>IF(G21="","",ROW()-9)</f>
        <v/>
      </c>
      <c r="B21" s="7" t="n">
        <v>46333</v>
      </c>
      <c r="C21" s="8" t="inlineStr">
        <is>
          <t>HĐ 00000012</t>
        </is>
      </c>
      <c r="D21" s="8" t="inlineStr">
        <is>
          <t>Giao 6 kg trà xanh cho quán nước, có hóa đơn</t>
        </is>
      </c>
      <c r="E21" s="8" t="inlineStr">
        <is>
          <t>Bán trà gói, trà khô (hàng hóa)</t>
        </is>
      </c>
      <c r="F21" s="8" t="inlineStr">
        <is>
          <t>Chuyển khoản</t>
        </is>
      </c>
      <c r="G21" s="9" t="n">
        <v>2400000</v>
      </c>
      <c r="H21" s="8" t="inlineStr">
        <is>
          <t>ví dụ giả định</t>
        </is>
      </c>
    </row>
    <row r="22">
      <c r="A22" s="6">
        <f>IF(G22="","",ROW()-9)</f>
        <v/>
      </c>
      <c r="B22" s="7" t="n">
        <v>46334</v>
      </c>
      <c r="C22" s="8" t="inlineStr">
        <is>
          <t>BK-0811</t>
        </is>
      </c>
      <c r="D22" s="8" t="inlineStr">
        <is>
          <t>Bán ly trà tại tiệm, cả ngày</t>
        </is>
      </c>
      <c r="E22" s="8" t="inlineStr">
        <is>
          <t>Đồ uống pha tại tiệm (ăn uống)</t>
        </is>
      </c>
      <c r="F22" s="8" t="inlineStr">
        <is>
          <t>Tiền mặt</t>
        </is>
      </c>
      <c r="G22" s="9" t="n">
        <v>2280000</v>
      </c>
      <c r="H22" s="8" t="inlineStr">
        <is>
          <t>ví dụ giả định</t>
        </is>
      </c>
    </row>
    <row r="23">
      <c r="A23" s="6">
        <f>IF(G23="","",ROW()-9)</f>
        <v/>
      </c>
      <c r="B23" s="7" t="n">
        <v>46334</v>
      </c>
      <c r="C23" s="8" t="inlineStr">
        <is>
          <t>BK-0811</t>
        </is>
      </c>
      <c r="D23" s="8" t="inlineStr">
        <is>
          <t>Trà gói và 4 hộp quà</t>
        </is>
      </c>
      <c r="E23" s="8" t="inlineStr">
        <is>
          <t>Bán trà gói, trà khô (hàng hóa)</t>
        </is>
      </c>
      <c r="F23" s="8" t="inlineStr">
        <is>
          <t>Chuyển khoản</t>
        </is>
      </c>
      <c r="G23" s="9" t="n">
        <v>1620000</v>
      </c>
      <c r="H23" s="8" t="inlineStr">
        <is>
          <t>ví dụ giả định</t>
        </is>
      </c>
    </row>
    <row r="24">
      <c r="A24" s="6">
        <f>IF(G24="","",ROW()-9)</f>
        <v/>
      </c>
      <c r="B24" s="10" t="n"/>
      <c r="C24" s="11" t="n"/>
      <c r="D24" s="11" t="n"/>
      <c r="E24" s="11" t="n"/>
      <c r="F24" s="11" t="n"/>
      <c r="G24" s="12" t="n"/>
      <c r="H24" s="11" t="n"/>
    </row>
    <row r="25">
      <c r="A25" s="6">
        <f>IF(G25="","",ROW()-9)</f>
        <v/>
      </c>
      <c r="B25" s="10" t="n"/>
      <c r="C25" s="11" t="n"/>
      <c r="D25" s="11" t="n"/>
      <c r="E25" s="11" t="n"/>
      <c r="F25" s="11" t="n"/>
      <c r="G25" s="12" t="n"/>
      <c r="H25" s="11" t="n"/>
    </row>
    <row r="26">
      <c r="A26" s="6">
        <f>IF(G26="","",ROW()-9)</f>
        <v/>
      </c>
      <c r="B26" s="10" t="n"/>
      <c r="C26" s="11" t="n"/>
      <c r="D26" s="11" t="n"/>
      <c r="E26" s="11" t="n"/>
      <c r="F26" s="11" t="n"/>
      <c r="G26" s="12" t="n"/>
      <c r="H26" s="11" t="n"/>
    </row>
    <row r="27">
      <c r="A27" s="6">
        <f>IF(G27="","",ROW()-9)</f>
        <v/>
      </c>
      <c r="B27" s="10" t="n"/>
      <c r="C27" s="11" t="n"/>
      <c r="D27" s="11" t="n"/>
      <c r="E27" s="11" t="n"/>
      <c r="F27" s="11" t="n"/>
      <c r="G27" s="12" t="n"/>
      <c r="H27" s="11" t="n"/>
    </row>
    <row r="28">
      <c r="A28" s="6">
        <f>IF(G28="","",ROW()-9)</f>
        <v/>
      </c>
      <c r="B28" s="10" t="n"/>
      <c r="C28" s="11" t="n"/>
      <c r="D28" s="11" t="n"/>
      <c r="E28" s="11" t="n"/>
      <c r="F28" s="11" t="n"/>
      <c r="G28" s="12" t="n"/>
      <c r="H28" s="11" t="n"/>
    </row>
    <row r="29">
      <c r="A29" s="6">
        <f>IF(G29="","",ROW()-9)</f>
        <v/>
      </c>
      <c r="B29" s="10" t="n"/>
      <c r="C29" s="11" t="n"/>
      <c r="D29" s="11" t="n"/>
      <c r="E29" s="11" t="n"/>
      <c r="F29" s="11" t="n"/>
      <c r="G29" s="12" t="n"/>
      <c r="H29" s="11" t="n"/>
    </row>
    <row r="30">
      <c r="A30" s="6">
        <f>IF(G30="","",ROW()-9)</f>
        <v/>
      </c>
      <c r="B30" s="10" t="n"/>
      <c r="C30" s="11" t="n"/>
      <c r="D30" s="11" t="n"/>
      <c r="E30" s="11" t="n"/>
      <c r="F30" s="11" t="n"/>
      <c r="G30" s="12" t="n"/>
      <c r="H30" s="11" t="n"/>
    </row>
    <row r="31">
      <c r="A31" s="6">
        <f>IF(G31="","",ROW()-9)</f>
        <v/>
      </c>
      <c r="B31" s="10" t="n"/>
      <c r="C31" s="11" t="n"/>
      <c r="D31" s="11" t="n"/>
      <c r="E31" s="11" t="n"/>
      <c r="F31" s="11" t="n"/>
      <c r="G31" s="12" t="n"/>
      <c r="H31" s="11" t="n"/>
    </row>
    <row r="32">
      <c r="A32" s="6">
        <f>IF(G32="","",ROW()-9)</f>
        <v/>
      </c>
      <c r="B32" s="10" t="n"/>
      <c r="C32" s="11" t="n"/>
      <c r="D32" s="11" t="n"/>
      <c r="E32" s="11" t="n"/>
      <c r="F32" s="11" t="n"/>
      <c r="G32" s="12" t="n"/>
      <c r="H32" s="11" t="n"/>
    </row>
    <row r="33">
      <c r="A33" s="6">
        <f>IF(G33="","",ROW()-9)</f>
        <v/>
      </c>
      <c r="B33" s="10" t="n"/>
      <c r="C33" s="11" t="n"/>
      <c r="D33" s="11" t="n"/>
      <c r="E33" s="11" t="n"/>
      <c r="F33" s="11" t="n"/>
      <c r="G33" s="12" t="n"/>
      <c r="H33" s="11" t="n"/>
    </row>
    <row r="34">
      <c r="A34" s="6">
        <f>IF(G34="","",ROW()-9)</f>
        <v/>
      </c>
      <c r="B34" s="10" t="n"/>
      <c r="C34" s="11" t="n"/>
      <c r="D34" s="11" t="n"/>
      <c r="E34" s="11" t="n"/>
      <c r="F34" s="11" t="n"/>
      <c r="G34" s="12" t="n"/>
      <c r="H34" s="11" t="n"/>
    </row>
    <row r="35">
      <c r="A35" s="6">
        <f>IF(G35="","",ROW()-9)</f>
        <v/>
      </c>
      <c r="B35" s="10" t="n"/>
      <c r="C35" s="11" t="n"/>
      <c r="D35" s="11" t="n"/>
      <c r="E35" s="11" t="n"/>
      <c r="F35" s="11" t="n"/>
      <c r="G35" s="12" t="n"/>
      <c r="H35" s="11" t="n"/>
    </row>
    <row r="36">
      <c r="A36" s="6">
        <f>IF(G36="","",ROW()-9)</f>
        <v/>
      </c>
      <c r="B36" s="10" t="n"/>
      <c r="C36" s="11" t="n"/>
      <c r="D36" s="11" t="n"/>
      <c r="E36" s="11" t="n"/>
      <c r="F36" s="11" t="n"/>
      <c r="G36" s="12" t="n"/>
      <c r="H36" s="11" t="n"/>
    </row>
    <row r="37">
      <c r="A37" s="6">
        <f>IF(G37="","",ROW()-9)</f>
        <v/>
      </c>
      <c r="B37" s="10" t="n"/>
      <c r="C37" s="11" t="n"/>
      <c r="D37" s="11" t="n"/>
      <c r="E37" s="11" t="n"/>
      <c r="F37" s="11" t="n"/>
      <c r="G37" s="12" t="n"/>
      <c r="H37" s="11" t="n"/>
    </row>
    <row r="38">
      <c r="A38" s="6">
        <f>IF(G38="","",ROW()-9)</f>
        <v/>
      </c>
      <c r="B38" s="10" t="n"/>
      <c r="C38" s="11" t="n"/>
      <c r="D38" s="11" t="n"/>
      <c r="E38" s="11" t="n"/>
      <c r="F38" s="11" t="n"/>
      <c r="G38" s="12" t="n"/>
      <c r="H38" s="11" t="n"/>
    </row>
    <row r="39">
      <c r="A39" s="6">
        <f>IF(G39="","",ROW()-9)</f>
        <v/>
      </c>
      <c r="B39" s="10" t="n"/>
      <c r="C39" s="11" t="n"/>
      <c r="D39" s="11" t="n"/>
      <c r="E39" s="11" t="n"/>
      <c r="F39" s="11" t="n"/>
      <c r="G39" s="12" t="n"/>
      <c r="H39" s="11" t="n"/>
    </row>
    <row r="40">
      <c r="A40" s="6">
        <f>IF(G40="","",ROW()-9)</f>
        <v/>
      </c>
      <c r="B40" s="10" t="n"/>
      <c r="C40" s="11" t="n"/>
      <c r="D40" s="11" t="n"/>
      <c r="E40" s="11" t="n"/>
      <c r="F40" s="11" t="n"/>
      <c r="G40" s="12" t="n"/>
      <c r="H40" s="11" t="n"/>
    </row>
    <row r="41">
      <c r="A41" s="6">
        <f>IF(G41="","",ROW()-9)</f>
        <v/>
      </c>
      <c r="B41" s="10" t="n"/>
      <c r="C41" s="11" t="n"/>
      <c r="D41" s="11" t="n"/>
      <c r="E41" s="11" t="n"/>
      <c r="F41" s="11" t="n"/>
      <c r="G41" s="12" t="n"/>
      <c r="H41" s="11" t="n"/>
    </row>
    <row r="42">
      <c r="A42" s="6">
        <f>IF(G42="","",ROW()-9)</f>
        <v/>
      </c>
      <c r="B42" s="10" t="n"/>
      <c r="C42" s="11" t="n"/>
      <c r="D42" s="11" t="n"/>
      <c r="E42" s="11" t="n"/>
      <c r="F42" s="11" t="n"/>
      <c r="G42" s="12" t="n"/>
      <c r="H42" s="11" t="n"/>
    </row>
    <row r="43">
      <c r="A43" s="6">
        <f>IF(G43="","",ROW()-9)</f>
        <v/>
      </c>
      <c r="B43" s="10" t="n"/>
      <c r="C43" s="11" t="n"/>
      <c r="D43" s="11" t="n"/>
      <c r="E43" s="11" t="n"/>
      <c r="F43" s="11" t="n"/>
      <c r="G43" s="12" t="n"/>
      <c r="H43" s="11" t="n"/>
    </row>
    <row r="44">
      <c r="A44" s="6">
        <f>IF(G44="","",ROW()-9)</f>
        <v/>
      </c>
      <c r="B44" s="10" t="n"/>
      <c r="C44" s="11" t="n"/>
      <c r="D44" s="11" t="n"/>
      <c r="E44" s="11" t="n"/>
      <c r="F44" s="11" t="n"/>
      <c r="G44" s="12" t="n"/>
      <c r="H44" s="11" t="n"/>
    </row>
    <row r="45">
      <c r="A45" s="6">
        <f>IF(G45="","",ROW()-9)</f>
        <v/>
      </c>
      <c r="B45" s="10" t="n"/>
      <c r="C45" s="11" t="n"/>
      <c r="D45" s="11" t="n"/>
      <c r="E45" s="11" t="n"/>
      <c r="F45" s="11" t="n"/>
      <c r="G45" s="12" t="n"/>
      <c r="H45" s="11" t="n"/>
    </row>
    <row r="46">
      <c r="A46" s="6">
        <f>IF(G46="","",ROW()-9)</f>
        <v/>
      </c>
      <c r="B46" s="10" t="n"/>
      <c r="C46" s="11" t="n"/>
      <c r="D46" s="11" t="n"/>
      <c r="E46" s="11" t="n"/>
      <c r="F46" s="11" t="n"/>
      <c r="G46" s="12" t="n"/>
      <c r="H46" s="11" t="n"/>
    </row>
    <row r="47">
      <c r="A47" s="6">
        <f>IF(G47="","",ROW()-9)</f>
        <v/>
      </c>
      <c r="B47" s="10" t="n"/>
      <c r="C47" s="11" t="n"/>
      <c r="D47" s="11" t="n"/>
      <c r="E47" s="11" t="n"/>
      <c r="F47" s="11" t="n"/>
      <c r="G47" s="12" t="n"/>
      <c r="H47" s="11" t="n"/>
    </row>
    <row r="48">
      <c r="A48" s="6">
        <f>IF(G48="","",ROW()-9)</f>
        <v/>
      </c>
      <c r="B48" s="10" t="n"/>
      <c r="C48" s="11" t="n"/>
      <c r="D48" s="11" t="n"/>
      <c r="E48" s="11" t="n"/>
      <c r="F48" s="11" t="n"/>
      <c r="G48" s="12" t="n"/>
      <c r="H48" s="11" t="n"/>
    </row>
    <row r="49">
      <c r="A49" s="6">
        <f>IF(G49="","",ROW()-9)</f>
        <v/>
      </c>
      <c r="B49" s="10" t="n"/>
      <c r="C49" s="11" t="n"/>
      <c r="D49" s="11" t="n"/>
      <c r="E49" s="11" t="n"/>
      <c r="F49" s="11" t="n"/>
      <c r="G49" s="12" t="n"/>
      <c r="H49" s="11" t="n"/>
    </row>
    <row r="50">
      <c r="A50" s="6">
        <f>IF(G50="","",ROW()-9)</f>
        <v/>
      </c>
      <c r="B50" s="10" t="n"/>
      <c r="C50" s="11" t="n"/>
      <c r="D50" s="11" t="n"/>
      <c r="E50" s="11" t="n"/>
      <c r="F50" s="11" t="n"/>
      <c r="G50" s="12" t="n"/>
      <c r="H50" s="11" t="n"/>
    </row>
    <row r="51">
      <c r="A51" s="6">
        <f>IF(G51="","",ROW()-9)</f>
        <v/>
      </c>
      <c r="B51" s="10" t="n"/>
      <c r="C51" s="11" t="n"/>
      <c r="D51" s="11" t="n"/>
      <c r="E51" s="11" t="n"/>
      <c r="F51" s="11" t="n"/>
      <c r="G51" s="12" t="n"/>
      <c r="H51" s="11" t="n"/>
    </row>
    <row r="52">
      <c r="A52" s="6">
        <f>IF(G52="","",ROW()-9)</f>
        <v/>
      </c>
      <c r="B52" s="10" t="n"/>
      <c r="C52" s="11" t="n"/>
      <c r="D52" s="11" t="n"/>
      <c r="E52" s="11" t="n"/>
      <c r="F52" s="11" t="n"/>
      <c r="G52" s="12" t="n"/>
      <c r="H52" s="11" t="n"/>
    </row>
    <row r="53">
      <c r="A53" s="6">
        <f>IF(G53="","",ROW()-9)</f>
        <v/>
      </c>
      <c r="B53" s="10" t="n"/>
      <c r="C53" s="11" t="n"/>
      <c r="D53" s="11" t="n"/>
      <c r="E53" s="11" t="n"/>
      <c r="F53" s="11" t="n"/>
      <c r="G53" s="12" t="n"/>
      <c r="H53" s="11" t="n"/>
    </row>
    <row r="54">
      <c r="A54" s="6">
        <f>IF(G54="","",ROW()-9)</f>
        <v/>
      </c>
      <c r="B54" s="10" t="n"/>
      <c r="C54" s="11" t="n"/>
      <c r="D54" s="11" t="n"/>
      <c r="E54" s="11" t="n"/>
      <c r="F54" s="11" t="n"/>
      <c r="G54" s="12" t="n"/>
      <c r="H54" s="11" t="n"/>
    </row>
    <row r="55">
      <c r="A55" s="6">
        <f>IF(G55="","",ROW()-9)</f>
        <v/>
      </c>
      <c r="B55" s="10" t="n"/>
      <c r="C55" s="11" t="n"/>
      <c r="D55" s="11" t="n"/>
      <c r="E55" s="11" t="n"/>
      <c r="F55" s="11" t="n"/>
      <c r="G55" s="12" t="n"/>
      <c r="H55" s="11" t="n"/>
    </row>
    <row r="56">
      <c r="A56" s="6">
        <f>IF(G56="","",ROW()-9)</f>
        <v/>
      </c>
      <c r="B56" s="10" t="n"/>
      <c r="C56" s="11" t="n"/>
      <c r="D56" s="11" t="n"/>
      <c r="E56" s="11" t="n"/>
      <c r="F56" s="11" t="n"/>
      <c r="G56" s="12" t="n"/>
      <c r="H56" s="11" t="n"/>
    </row>
    <row r="57">
      <c r="A57" s="6">
        <f>IF(G57="","",ROW()-9)</f>
        <v/>
      </c>
      <c r="B57" s="10" t="n"/>
      <c r="C57" s="11" t="n"/>
      <c r="D57" s="11" t="n"/>
      <c r="E57" s="11" t="n"/>
      <c r="F57" s="11" t="n"/>
      <c r="G57" s="12" t="n"/>
      <c r="H57" s="11" t="n"/>
    </row>
    <row r="58">
      <c r="A58" s="6">
        <f>IF(G58="","",ROW()-9)</f>
        <v/>
      </c>
      <c r="B58" s="10" t="n"/>
      <c r="C58" s="11" t="n"/>
      <c r="D58" s="11" t="n"/>
      <c r="E58" s="11" t="n"/>
      <c r="F58" s="11" t="n"/>
      <c r="G58" s="12" t="n"/>
      <c r="H58" s="11" t="n"/>
    </row>
    <row r="59">
      <c r="A59" s="6">
        <f>IF(G59="","",ROW()-9)</f>
        <v/>
      </c>
      <c r="B59" s="10" t="n"/>
      <c r="C59" s="11" t="n"/>
      <c r="D59" s="11" t="n"/>
      <c r="E59" s="11" t="n"/>
      <c r="F59" s="11" t="n"/>
      <c r="G59" s="12" t="n"/>
      <c r="H59" s="11" t="n"/>
    </row>
    <row r="60">
      <c r="A60" s="6">
        <f>IF(G60="","",ROW()-9)</f>
        <v/>
      </c>
      <c r="B60" s="10" t="n"/>
      <c r="C60" s="11" t="n"/>
      <c r="D60" s="11" t="n"/>
      <c r="E60" s="11" t="n"/>
      <c r="F60" s="11" t="n"/>
      <c r="G60" s="12" t="n"/>
      <c r="H60" s="11" t="n"/>
    </row>
    <row r="61">
      <c r="A61" s="6">
        <f>IF(G61="","",ROW()-9)</f>
        <v/>
      </c>
      <c r="B61" s="10" t="n"/>
      <c r="C61" s="11" t="n"/>
      <c r="D61" s="11" t="n"/>
      <c r="E61" s="11" t="n"/>
      <c r="F61" s="11" t="n"/>
      <c r="G61" s="12" t="n"/>
      <c r="H61" s="11" t="n"/>
    </row>
    <row r="62">
      <c r="A62" s="6">
        <f>IF(G62="","",ROW()-9)</f>
        <v/>
      </c>
      <c r="B62" s="10" t="n"/>
      <c r="C62" s="11" t="n"/>
      <c r="D62" s="11" t="n"/>
      <c r="E62" s="11" t="n"/>
      <c r="F62" s="11" t="n"/>
      <c r="G62" s="12" t="n"/>
      <c r="H62" s="11" t="n"/>
    </row>
    <row r="63">
      <c r="A63" s="6">
        <f>IF(G63="","",ROW()-9)</f>
        <v/>
      </c>
      <c r="B63" s="10" t="n"/>
      <c r="C63" s="11" t="n"/>
      <c r="D63" s="11" t="n"/>
      <c r="E63" s="11" t="n"/>
      <c r="F63" s="11" t="n"/>
      <c r="G63" s="12" t="n"/>
      <c r="H63" s="11" t="n"/>
    </row>
    <row r="64">
      <c r="A64" s="6">
        <f>IF(G64="","",ROW()-9)</f>
        <v/>
      </c>
      <c r="B64" s="10" t="n"/>
      <c r="C64" s="11" t="n"/>
      <c r="D64" s="11" t="n"/>
      <c r="E64" s="11" t="n"/>
      <c r="F64" s="11" t="n"/>
      <c r="G64" s="12" t="n"/>
      <c r="H64" s="11" t="n"/>
    </row>
    <row r="65">
      <c r="A65" s="6">
        <f>IF(G65="","",ROW()-9)</f>
        <v/>
      </c>
      <c r="B65" s="10" t="n"/>
      <c r="C65" s="11" t="n"/>
      <c r="D65" s="11" t="n"/>
      <c r="E65" s="11" t="n"/>
      <c r="F65" s="11" t="n"/>
      <c r="G65" s="12" t="n"/>
      <c r="H65" s="11" t="n"/>
    </row>
    <row r="66">
      <c r="A66" s="6">
        <f>IF(G66="","",ROW()-9)</f>
        <v/>
      </c>
      <c r="B66" s="10" t="n"/>
      <c r="C66" s="11" t="n"/>
      <c r="D66" s="11" t="n"/>
      <c r="E66" s="11" t="n"/>
      <c r="F66" s="11" t="n"/>
      <c r="G66" s="12" t="n"/>
      <c r="H66" s="11" t="n"/>
    </row>
    <row r="67">
      <c r="A67" s="6">
        <f>IF(G67="","",ROW()-9)</f>
        <v/>
      </c>
      <c r="B67" s="10" t="n"/>
      <c r="C67" s="11" t="n"/>
      <c r="D67" s="11" t="n"/>
      <c r="E67" s="11" t="n"/>
      <c r="F67" s="11" t="n"/>
      <c r="G67" s="12" t="n"/>
      <c r="H67" s="11" t="n"/>
    </row>
    <row r="68">
      <c r="A68" s="6">
        <f>IF(G68="","",ROW()-9)</f>
        <v/>
      </c>
      <c r="B68" s="10" t="n"/>
      <c r="C68" s="11" t="n"/>
      <c r="D68" s="11" t="n"/>
      <c r="E68" s="11" t="n"/>
      <c r="F68" s="11" t="n"/>
      <c r="G68" s="12" t="n"/>
      <c r="H68" s="11" t="n"/>
    </row>
    <row r="69">
      <c r="A69" s="6">
        <f>IF(G69="","",ROW()-9)</f>
        <v/>
      </c>
      <c r="B69" s="10" t="n"/>
      <c r="C69" s="11" t="n"/>
      <c r="D69" s="11" t="n"/>
      <c r="E69" s="11" t="n"/>
      <c r="F69" s="11" t="n"/>
      <c r="G69" s="12" t="n"/>
      <c r="H69" s="11" t="n"/>
    </row>
    <row r="70">
      <c r="A70" s="6">
        <f>IF(G70="","",ROW()-9)</f>
        <v/>
      </c>
      <c r="B70" s="10" t="n"/>
      <c r="C70" s="11" t="n"/>
      <c r="D70" s="11" t="n"/>
      <c r="E70" s="11" t="n"/>
      <c r="F70" s="11" t="n"/>
      <c r="G70" s="12" t="n"/>
      <c r="H70" s="11" t="n"/>
    </row>
    <row r="71">
      <c r="A71" s="6">
        <f>IF(G71="","",ROW()-9)</f>
        <v/>
      </c>
      <c r="B71" s="10" t="n"/>
      <c r="C71" s="11" t="n"/>
      <c r="D71" s="11" t="n"/>
      <c r="E71" s="11" t="n"/>
      <c r="F71" s="11" t="n"/>
      <c r="G71" s="12" t="n"/>
      <c r="H71" s="11" t="n"/>
    </row>
    <row r="72">
      <c r="A72" s="6">
        <f>IF(G72="","",ROW()-9)</f>
        <v/>
      </c>
      <c r="B72" s="10" t="n"/>
      <c r="C72" s="11" t="n"/>
      <c r="D72" s="11" t="n"/>
      <c r="E72" s="11" t="n"/>
      <c r="F72" s="11" t="n"/>
      <c r="G72" s="12" t="n"/>
      <c r="H72" s="11" t="n"/>
    </row>
    <row r="73">
      <c r="A73" s="6">
        <f>IF(G73="","",ROW()-9)</f>
        <v/>
      </c>
      <c r="B73" s="10" t="n"/>
      <c r="C73" s="11" t="n"/>
      <c r="D73" s="11" t="n"/>
      <c r="E73" s="11" t="n"/>
      <c r="F73" s="11" t="n"/>
      <c r="G73" s="12" t="n"/>
      <c r="H73" s="11" t="n"/>
    </row>
    <row r="74">
      <c r="A74" s="6">
        <f>IF(G74="","",ROW()-9)</f>
        <v/>
      </c>
      <c r="B74" s="10" t="n"/>
      <c r="C74" s="11" t="n"/>
      <c r="D74" s="11" t="n"/>
      <c r="E74" s="11" t="n"/>
      <c r="F74" s="11" t="n"/>
      <c r="G74" s="12" t="n"/>
      <c r="H74" s="11" t="n"/>
    </row>
    <row r="75">
      <c r="A75" s="6">
        <f>IF(G75="","",ROW()-9)</f>
        <v/>
      </c>
      <c r="B75" s="10" t="n"/>
      <c r="C75" s="11" t="n"/>
      <c r="D75" s="11" t="n"/>
      <c r="E75" s="11" t="n"/>
      <c r="F75" s="11" t="n"/>
      <c r="G75" s="12" t="n"/>
      <c r="H75" s="11" t="n"/>
    </row>
    <row r="76">
      <c r="A76" s="6">
        <f>IF(G76="","",ROW()-9)</f>
        <v/>
      </c>
      <c r="B76" s="10" t="n"/>
      <c r="C76" s="11" t="n"/>
      <c r="D76" s="11" t="n"/>
      <c r="E76" s="11" t="n"/>
      <c r="F76" s="11" t="n"/>
      <c r="G76" s="12" t="n"/>
      <c r="H76" s="11" t="n"/>
    </row>
    <row r="77">
      <c r="A77" s="6">
        <f>IF(G77="","",ROW()-9)</f>
        <v/>
      </c>
      <c r="B77" s="10" t="n"/>
      <c r="C77" s="11" t="n"/>
      <c r="D77" s="11" t="n"/>
      <c r="E77" s="11" t="n"/>
      <c r="F77" s="11" t="n"/>
      <c r="G77" s="12" t="n"/>
      <c r="H77" s="11" t="n"/>
    </row>
    <row r="78">
      <c r="A78" s="6">
        <f>IF(G78="","",ROW()-9)</f>
        <v/>
      </c>
      <c r="B78" s="10" t="n"/>
      <c r="C78" s="11" t="n"/>
      <c r="D78" s="11" t="n"/>
      <c r="E78" s="11" t="n"/>
      <c r="F78" s="11" t="n"/>
      <c r="G78" s="12" t="n"/>
      <c r="H78" s="11" t="n"/>
    </row>
    <row r="79">
      <c r="A79" s="6">
        <f>IF(G79="","",ROW()-9)</f>
        <v/>
      </c>
      <c r="B79" s="10" t="n"/>
      <c r="C79" s="11" t="n"/>
      <c r="D79" s="11" t="n"/>
      <c r="E79" s="11" t="n"/>
      <c r="F79" s="11" t="n"/>
      <c r="G79" s="12" t="n"/>
      <c r="H79" s="11" t="n"/>
    </row>
    <row r="80">
      <c r="A80" s="6">
        <f>IF(G80="","",ROW()-9)</f>
        <v/>
      </c>
      <c r="B80" s="10" t="n"/>
      <c r="C80" s="11" t="n"/>
      <c r="D80" s="11" t="n"/>
      <c r="E80" s="11" t="n"/>
      <c r="F80" s="11" t="n"/>
      <c r="G80" s="12" t="n"/>
      <c r="H80" s="11" t="n"/>
    </row>
    <row r="81">
      <c r="A81" s="6">
        <f>IF(G81="","",ROW()-9)</f>
        <v/>
      </c>
      <c r="B81" s="10" t="n"/>
      <c r="C81" s="11" t="n"/>
      <c r="D81" s="11" t="n"/>
      <c r="E81" s="11" t="n"/>
      <c r="F81" s="11" t="n"/>
      <c r="G81" s="12" t="n"/>
      <c r="H81" s="11" t="n"/>
    </row>
    <row r="82">
      <c r="A82" s="6">
        <f>IF(G82="","",ROW()-9)</f>
        <v/>
      </c>
      <c r="B82" s="10" t="n"/>
      <c r="C82" s="11" t="n"/>
      <c r="D82" s="11" t="n"/>
      <c r="E82" s="11" t="n"/>
      <c r="F82" s="11" t="n"/>
      <c r="G82" s="12" t="n"/>
      <c r="H82" s="11" t="n"/>
    </row>
    <row r="83">
      <c r="A83" s="6">
        <f>IF(G83="","",ROW()-9)</f>
        <v/>
      </c>
      <c r="B83" s="10" t="n"/>
      <c r="C83" s="11" t="n"/>
      <c r="D83" s="11" t="n"/>
      <c r="E83" s="11" t="n"/>
      <c r="F83" s="11" t="n"/>
      <c r="G83" s="12" t="n"/>
      <c r="H83" s="11" t="n"/>
    </row>
    <row r="84">
      <c r="A84" s="6">
        <f>IF(G84="","",ROW()-9)</f>
        <v/>
      </c>
      <c r="B84" s="10" t="n"/>
      <c r="C84" s="11" t="n"/>
      <c r="D84" s="11" t="n"/>
      <c r="E84" s="11" t="n"/>
      <c r="F84" s="11" t="n"/>
      <c r="G84" s="12" t="n"/>
      <c r="H84" s="11" t="n"/>
    </row>
    <row r="85">
      <c r="A85" s="6">
        <f>IF(G85="","",ROW()-9)</f>
        <v/>
      </c>
      <c r="B85" s="10" t="n"/>
      <c r="C85" s="11" t="n"/>
      <c r="D85" s="11" t="n"/>
      <c r="E85" s="11" t="n"/>
      <c r="F85" s="11" t="n"/>
      <c r="G85" s="12" t="n"/>
      <c r="H85" s="11" t="n"/>
    </row>
    <row r="86">
      <c r="A86" s="6">
        <f>IF(G86="","",ROW()-9)</f>
        <v/>
      </c>
      <c r="B86" s="10" t="n"/>
      <c r="C86" s="11" t="n"/>
      <c r="D86" s="11" t="n"/>
      <c r="E86" s="11" t="n"/>
      <c r="F86" s="11" t="n"/>
      <c r="G86" s="12" t="n"/>
      <c r="H86" s="11" t="n"/>
    </row>
    <row r="87">
      <c r="A87" s="6">
        <f>IF(G87="","",ROW()-9)</f>
        <v/>
      </c>
      <c r="B87" s="10" t="n"/>
      <c r="C87" s="11" t="n"/>
      <c r="D87" s="11" t="n"/>
      <c r="E87" s="11" t="n"/>
      <c r="F87" s="11" t="n"/>
      <c r="G87" s="12" t="n"/>
      <c r="H87" s="11" t="n"/>
    </row>
    <row r="88">
      <c r="A88" s="6">
        <f>IF(G88="","",ROW()-9)</f>
        <v/>
      </c>
      <c r="B88" s="10" t="n"/>
      <c r="C88" s="11" t="n"/>
      <c r="D88" s="11" t="n"/>
      <c r="E88" s="11" t="n"/>
      <c r="F88" s="11" t="n"/>
      <c r="G88" s="12" t="n"/>
      <c r="H88" s="11" t="n"/>
    </row>
    <row r="89">
      <c r="A89" s="6">
        <f>IF(G89="","",ROW()-9)</f>
        <v/>
      </c>
      <c r="B89" s="10" t="n"/>
      <c r="C89" s="11" t="n"/>
      <c r="D89" s="11" t="n"/>
      <c r="E89" s="11" t="n"/>
      <c r="F89" s="11" t="n"/>
      <c r="G89" s="12" t="n"/>
      <c r="H89" s="11" t="n"/>
    </row>
    <row r="90">
      <c r="D90" s="13" t="inlineStr">
        <is>
          <t>Cộng tháng</t>
        </is>
      </c>
      <c r="G90" s="14">
        <f>SUM(G10:G89)</f>
        <v/>
      </c>
    </row>
    <row r="91">
      <c r="D91" s="15" t="inlineStr">
        <is>
          <t xml:space="preserve">  theo kênh: tiền mặt</t>
        </is>
      </c>
      <c r="G91" s="16">
        <f>SUMIF($F$10:$F$89,"Tiền mặt",$G$10:$G$89)</f>
        <v/>
      </c>
    </row>
    <row r="92">
      <c r="D92" s="15" t="inlineStr">
        <is>
          <t xml:space="preserve">  chuyển khoản</t>
        </is>
      </c>
      <c r="G92" s="16">
        <f>SUMIF($F$10:$F$89,"Chuyển khoản",$G$10:$G$89)</f>
        <v/>
      </c>
    </row>
    <row r="93">
      <c r="D93" s="15" t="inlineStr">
        <is>
          <t xml:space="preserve">  sàn thương mại điện tử</t>
        </is>
      </c>
      <c r="G93" s="16">
        <f>SUMIF($F$10:$F$89,"Sàn thương mại điện tử",$G$10:$G$89)</f>
        <v/>
      </c>
    </row>
    <row r="94">
      <c r="D94" s="15" t="inlineStr">
        <is>
          <t xml:space="preserve">  khác / chưa chọn kênh</t>
        </is>
      </c>
      <c r="G94" s="16">
        <f>G90-G91-G92-G93</f>
        <v/>
      </c>
    </row>
    <row r="95">
      <c r="D95" s="15" t="inlineStr">
        <is>
          <t xml:space="preserve">  theo nhóm ngành: Bán trà gói, trà khô (hàng hóa)</t>
        </is>
      </c>
      <c r="G95" s="16">
        <f>SUMIF($E$10:$E$89,$J$10,$G$10:$G$89)</f>
        <v/>
      </c>
    </row>
    <row r="96">
      <c r="D96" s="15" t="inlineStr">
        <is>
          <t xml:space="preserve">  Đồ uống pha tại tiệm (ăn uống)</t>
        </is>
      </c>
      <c r="G96" s="16">
        <f>SUMIF($E$10:$E$89,$J$11,$G$10:$G$89)</f>
        <v/>
      </c>
    </row>
    <row r="97">
      <c r="D97" s="15" t="inlineStr">
        <is>
          <t xml:space="preserve">  Ngành khác</t>
        </is>
      </c>
      <c r="G97" s="16">
        <f>SUMIF($E$10:$E$89,$J$12,$G$10:$G$89)</f>
        <v/>
      </c>
    </row>
    <row r="98">
      <c r="D98" s="15" t="inlineStr">
        <is>
          <t xml:space="preserve">  chưa chọn nhóm ngành</t>
        </is>
      </c>
      <c r="G98" s="16">
        <f>G90-G95-G96-G97</f>
        <v/>
      </c>
    </row>
    <row r="100">
      <c r="D100" s="3" t="inlineStr">
        <is>
          <t>Doanh thu các tháng trước trong năm (ô nhập)</t>
        </is>
      </c>
      <c r="G100" s="12" t="n">
        <v>0</v>
      </c>
    </row>
    <row r="101">
      <c r="D101" s="3" t="inlineStr">
        <is>
          <t>Lũy kế từ đầu năm đến hết tháng này</t>
        </is>
      </c>
      <c r="G101" s="17">
        <f>G100+G90</f>
        <v/>
      </c>
    </row>
    <row r="102">
      <c r="D102" s="3" t="inlineStr">
        <is>
          <t>Ngưỡng doanh thu năm để đối chiếu (ô nhập)</t>
        </is>
      </c>
      <c r="G102" s="12" t="n">
        <v>1000000000</v>
      </c>
      <c r="H102" s="2" t="inlineStr">
        <is>
          <t>1 tỷ đồng theo NĐ 141/2026/NĐ-CP</t>
        </is>
      </c>
    </row>
    <row r="103">
      <c r="D103" s="3" t="inlineStr">
        <is>
          <t>Kiểm tra ngưỡng</t>
        </is>
      </c>
      <c r="G103" s="3">
        <f>IF(G101&gt;G102,"ĐÃ VƯỢT NGƯỠNG – xem lại cách khai, hóa đơn điện tử",IF(G101&gt;0.8*G102,"Đã quá 80% ngưỡng – theo dõi sát","Dưới ngưỡng"))</f>
        <v/>
      </c>
    </row>
    <row r="105">
      <c r="A105" s="15" t="inlineStr">
        <is>
          <t>Người ghi sổ: …… (ký, ghi rõ họ tên)          Người đại diện hộ kinh doanh: …… (ký, ghi rõ họ tên, đóng dấu nếu có)</t>
        </is>
      </c>
    </row>
    <row r="107">
      <c r="A107" s="2" t="inlineStr">
        <is>
          <t>Mẫu tham khảo, không thay tư vấn thuế/pháp lý.</t>
        </is>
      </c>
    </row>
  </sheetData>
  <mergeCells count="6">
    <mergeCell ref="B3:D3"/>
    <mergeCell ref="B5:D5"/>
    <mergeCell ref="B4:D4"/>
    <mergeCell ref="G103:H103"/>
    <mergeCell ref="B7:D7"/>
    <mergeCell ref="B6:D6"/>
  </mergeCells>
  <dataValidations count="2">
    <dataValidation sqref="F10:F89" showDropDown="0" showInputMessage="0" showErrorMessage="0" allowBlank="1" type="list">
      <formula1>"Tiền mặt,Chuyển khoản,Sàn thương mại điện tử,Khác"</formula1>
    </dataValidation>
    <dataValidation sqref="E10:E89" showDropDown="0" showInputMessage="0" showErrorMessage="0" allowBlank="1" type="list">
      <formula1>=$J$10:$J$12</formula1>
    </dataValidation>
  </dataValidations>
  <pageMargins left="0.5" right="0.5" top="0.6" bottom="0.6"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J100"/>
  <sheetViews>
    <sheetView workbookViewId="0">
      <pane ySplit="9" topLeftCell="A10" activePane="bottomLeft" state="frozen"/>
      <selection pane="bottomLeft" activeCell="A1" sqref="A1"/>
    </sheetView>
  </sheetViews>
  <sheetFormatPr baseColWidth="8" defaultRowHeight="15"/>
  <cols>
    <col width="6" customWidth="1" min="1" max="1"/>
    <col width="12" customWidth="1" min="2" max="2"/>
    <col width="20" customWidth="1" min="3" max="3"/>
    <col width="44" customWidth="1" min="4" max="4"/>
    <col width="40" customWidth="1" min="5" max="5"/>
    <col width="16" customWidth="1" min="6" max="6"/>
    <col width="16" customWidth="1" min="7" max="7"/>
    <col width="22" customWidth="1" min="8" max="8"/>
    <col width="60" customWidth="1" min="10" max="10"/>
  </cols>
  <sheetData>
    <row r="1">
      <c r="A1" s="1" t="inlineStr">
        <is>
          <t>SỔ CHI PHÍ – TIỆM, CỬA HÀNG TRÀ</t>
        </is>
      </c>
    </row>
    <row r="2">
      <c r="A2" s="2" t="inlineStr">
        <is>
          <t>Nhóm chi phí xếp theo các dòng a) đến e) của mẫu S2c-HKD (Thông tư 152/2025/TT-BTC). Dòng chữ nghiêng màu xám là ví dụ giả định – xóa trước khi dùng.</t>
        </is>
      </c>
    </row>
    <row r="3">
      <c r="A3" s="3" t="inlineStr">
        <is>
          <t>Tên hộ, cá nhân kinh doanh</t>
        </is>
      </c>
      <c r="B3" s="4" t="inlineStr">
        <is>
          <t>Tiệm trà Minh An (ví dụ giả định)</t>
        </is>
      </c>
    </row>
    <row r="4">
      <c r="A4" s="3" t="inlineStr">
        <is>
          <t>Địa chỉ</t>
        </is>
      </c>
      <c r="B4" s="4" t="inlineStr">
        <is>
          <t>……</t>
        </is>
      </c>
    </row>
    <row r="5">
      <c r="A5" s="3" t="inlineStr">
        <is>
          <t>Mã số thuế (số định danh cá nhân)</t>
        </is>
      </c>
      <c r="B5" s="4" t="inlineStr">
        <is>
          <t>……</t>
        </is>
      </c>
    </row>
    <row r="6">
      <c r="A6" s="3" t="inlineStr">
        <is>
          <t>Địa điểm kinh doanh</t>
        </is>
      </c>
      <c r="B6" s="4" t="inlineStr">
        <is>
          <t>……</t>
        </is>
      </c>
    </row>
    <row r="7">
      <c r="A7" s="3" t="inlineStr">
        <is>
          <t>Kỳ ghi sổ (tháng/năm)</t>
        </is>
      </c>
      <c r="B7" s="4" t="inlineStr">
        <is>
          <t>Tháng 11/2026</t>
        </is>
      </c>
    </row>
    <row r="9">
      <c r="A9" s="5" t="inlineStr">
        <is>
          <t>STT</t>
        </is>
      </c>
      <c r="B9" s="5" t="inlineStr">
        <is>
          <t>Ngày</t>
        </is>
      </c>
      <c r="C9" s="5" t="inlineStr">
        <is>
          <t>Số hóa đơn / chứng từ</t>
        </is>
      </c>
      <c r="D9" s="5" t="inlineStr">
        <is>
          <t>Diễn giải</t>
        </is>
      </c>
      <c r="E9" s="5" t="inlineStr">
        <is>
          <t>Nhóm chi phí</t>
        </is>
      </c>
      <c r="F9" s="5" t="inlineStr">
        <is>
          <t>Số tiền (đồng)</t>
        </is>
      </c>
      <c r="G9" s="5" t="inlineStr">
        <is>
          <t>Chứng từ</t>
        </is>
      </c>
      <c r="H9" s="5" t="inlineStr">
        <is>
          <t>Ghi chú</t>
        </is>
      </c>
      <c r="J9" s="2" t="inlineStr">
        <is>
          <t>Danh sách nhóm (không xóa)</t>
        </is>
      </c>
    </row>
    <row r="10">
      <c r="A10" s="6">
        <f>IF(F10="","",ROW()-9)</f>
        <v/>
      </c>
      <c r="B10" s="7" t="n">
        <v>46328</v>
      </c>
      <c r="C10" s="8" t="inlineStr">
        <is>
          <t>HĐ 00001234</t>
        </is>
      </c>
      <c r="D10" s="8" t="inlineStr">
        <is>
          <t>Nhập 10 kg trà xanh loại A, lô L2610-05</t>
        </is>
      </c>
      <c r="E10" s="8" t="inlineStr">
        <is>
          <t>a) Hàng hóa, nguyên liệu, bao bì</t>
        </is>
      </c>
      <c r="F10" s="9" t="n">
        <v>3100000</v>
      </c>
      <c r="G10" s="8" t="inlineStr">
        <is>
          <t>Hóa đơn</t>
        </is>
      </c>
      <c r="H10" s="8" t="inlineStr">
        <is>
          <t>ví dụ giả định</t>
        </is>
      </c>
      <c r="J10" s="2" t="inlineStr">
        <is>
          <t>a) Hàng hóa, nguyên liệu, bao bì</t>
        </is>
      </c>
    </row>
    <row r="11">
      <c r="A11" s="6">
        <f>IF(F11="","",ROW()-9)</f>
        <v/>
      </c>
      <c r="B11" s="7" t="n">
        <v>46328</v>
      </c>
      <c r="C11" s="8" t="inlineStr">
        <is>
          <t>HĐ 00001234</t>
        </is>
      </c>
      <c r="D11" s="8" t="inlineStr">
        <is>
          <t>Phí vận chuyển lô trà về tiệm</t>
        </is>
      </c>
      <c r="E11" s="8" t="inlineStr">
        <is>
          <t>d) Dịch vụ mua ngoài: điện, nước, internet, vận chuyển, thuê mặt bằng</t>
        </is>
      </c>
      <c r="F11" s="9" t="n">
        <v>150000</v>
      </c>
      <c r="G11" s="8" t="inlineStr">
        <is>
          <t>Hóa đơn</t>
        </is>
      </c>
      <c r="H11" s="8" t="inlineStr">
        <is>
          <t>ví dụ giả định</t>
        </is>
      </c>
      <c r="J11" s="2" t="inlineStr">
        <is>
          <t>b) Tiền lương, tiền công</t>
        </is>
      </c>
    </row>
    <row r="12">
      <c r="A12" s="6">
        <f>IF(F12="","",ROW()-9)</f>
        <v/>
      </c>
      <c r="B12" s="7" t="n">
        <v>46329</v>
      </c>
      <c r="C12" s="8" t="inlineStr">
        <is>
          <t>HĐ 00000567</t>
        </is>
      </c>
      <c r="D12" s="8" t="inlineStr">
        <is>
          <t>Túi zip 200 g, hộp giấy</t>
        </is>
      </c>
      <c r="E12" s="8" t="inlineStr">
        <is>
          <t>a) Hàng hóa, nguyên liệu, bao bì</t>
        </is>
      </c>
      <c r="F12" s="9" t="n">
        <v>420000</v>
      </c>
      <c r="G12" s="8" t="inlineStr">
        <is>
          <t>Hóa đơn</t>
        </is>
      </c>
      <c r="H12" s="8" t="inlineStr">
        <is>
          <t>ví dụ giả định</t>
        </is>
      </c>
      <c r="J12" s="2" t="inlineStr">
        <is>
          <t>c) Khấu hao tài sản cố định</t>
        </is>
      </c>
    </row>
    <row r="13">
      <c r="A13" s="6">
        <f>IF(F13="","",ROW()-9)</f>
        <v/>
      </c>
      <c r="B13" s="7" t="n">
        <v>46329</v>
      </c>
      <c r="C13" s="8" t="inlineStr">
        <is>
          <t>HĐ 00000890</t>
        </is>
      </c>
      <c r="D13" s="8" t="inlineStr">
        <is>
          <t>Nguyên liệu pha chế: đường, sữa, ly giấy, nắp</t>
        </is>
      </c>
      <c r="E13" s="8" t="inlineStr">
        <is>
          <t>a) Hàng hóa, nguyên liệu, bao bì</t>
        </is>
      </c>
      <c r="F13" s="9" t="n">
        <v>850000</v>
      </c>
      <c r="G13" s="8" t="inlineStr">
        <is>
          <t>Hóa đơn</t>
        </is>
      </c>
      <c r="H13" s="8" t="inlineStr">
        <is>
          <t>ví dụ giả định</t>
        </is>
      </c>
      <c r="J13" s="2" t="inlineStr">
        <is>
          <t>d) Dịch vụ mua ngoài: điện, nước, internet, vận chuyển, thuê mặt bằng</t>
        </is>
      </c>
    </row>
    <row r="14">
      <c r="A14" s="6">
        <f>IF(F14="","",ROW()-9)</f>
        <v/>
      </c>
      <c r="B14" s="7" t="n">
        <v>46330</v>
      </c>
      <c r="C14" s="8" t="inlineStr">
        <is>
          <t>BKM-01</t>
        </is>
      </c>
      <c r="D14" s="8" t="inlineStr">
        <is>
          <t>Mua 5 kg chè búp khô của hộ trồng chè, không có hóa đơn</t>
        </is>
      </c>
      <c r="E14" s="8" t="inlineStr">
        <is>
          <t>a) Hàng hóa, nguyên liệu, bao bì</t>
        </is>
      </c>
      <c r="F14" s="9" t="n">
        <v>1500000</v>
      </c>
      <c r="G14" s="8" t="inlineStr">
        <is>
          <t>Bảng kê mua hàng</t>
        </is>
      </c>
      <c r="H14" s="8" t="inlineStr">
        <is>
          <t>ví dụ giả định</t>
        </is>
      </c>
      <c r="J14" s="2" t="inlineStr">
        <is>
          <t>đ) Lãi tiền vay kinh doanh</t>
        </is>
      </c>
    </row>
    <row r="15">
      <c r="A15" s="6">
        <f>IF(F15="","",ROW()-9)</f>
        <v/>
      </c>
      <c r="B15" s="7" t="n">
        <v>46331</v>
      </c>
      <c r="C15" s="8" t="inlineStr">
        <is>
          <t>HĐ điện T10</t>
        </is>
      </c>
      <c r="D15" s="8" t="inlineStr">
        <is>
          <t>Tiền điện tháng 10</t>
        </is>
      </c>
      <c r="E15" s="8" t="inlineStr">
        <is>
          <t>d) Dịch vụ mua ngoài: điện, nước, internet, vận chuyển, thuê mặt bằng</t>
        </is>
      </c>
      <c r="F15" s="9" t="n">
        <v>380000</v>
      </c>
      <c r="G15" s="8" t="inlineStr">
        <is>
          <t>Hóa đơn</t>
        </is>
      </c>
      <c r="H15" s="8" t="inlineStr">
        <is>
          <t>ví dụ giả định</t>
        </is>
      </c>
      <c r="J15" s="2" t="inlineStr">
        <is>
          <t>e) Chi khác phục vụ kinh doanh</t>
        </is>
      </c>
    </row>
    <row r="16">
      <c r="A16" s="6">
        <f>IF(F16="","",ROW()-9)</f>
        <v/>
      </c>
      <c r="B16" s="7" t="n">
        <v>46332</v>
      </c>
      <c r="C16" s="8" t="inlineStr">
        <is>
          <t>HĐ thuê T11</t>
        </is>
      </c>
      <c r="D16" s="8" t="inlineStr">
        <is>
          <t>Tiền thuê mặt bằng tháng 11</t>
        </is>
      </c>
      <c r="E16" s="8" t="inlineStr">
        <is>
          <t>d) Dịch vụ mua ngoài: điện, nước, internet, vận chuyển, thuê mặt bằng</t>
        </is>
      </c>
      <c r="F16" s="9" t="n">
        <v>6000000</v>
      </c>
      <c r="G16" s="8" t="inlineStr">
        <is>
          <t>Hợp đồng + chứng từ chuyển khoản</t>
        </is>
      </c>
      <c r="H16" s="8" t="inlineStr">
        <is>
          <t>ví dụ giả định</t>
        </is>
      </c>
    </row>
    <row r="17">
      <c r="A17" s="6">
        <f>IF(F17="","",ROW()-9)</f>
        <v/>
      </c>
      <c r="B17" s="7" t="n">
        <v>46334</v>
      </c>
      <c r="C17" s="8" t="inlineStr">
        <is>
          <t>PC-01</t>
        </is>
      </c>
      <c r="D17" s="8" t="inlineStr">
        <is>
          <t>Tiền công người bán ca tối, tuần 1</t>
        </is>
      </c>
      <c r="E17" s="8" t="inlineStr">
        <is>
          <t>b) Tiền lương, tiền công</t>
        </is>
      </c>
      <c r="F17" s="9" t="n">
        <v>1200000</v>
      </c>
      <c r="G17" s="8" t="inlineStr">
        <is>
          <t>Phiếu chi có ký nhận</t>
        </is>
      </c>
      <c r="H17" s="8" t="inlineStr">
        <is>
          <t>ví dụ giả định</t>
        </is>
      </c>
    </row>
    <row r="18">
      <c r="A18" s="6">
        <f>IF(F18="","",ROW()-9)</f>
        <v/>
      </c>
      <c r="B18" s="10" t="n"/>
      <c r="C18" s="11" t="n"/>
      <c r="D18" s="11" t="n"/>
      <c r="E18" s="11" t="n"/>
      <c r="F18" s="12" t="n"/>
      <c r="G18" s="11" t="n"/>
      <c r="H18" s="11" t="n"/>
    </row>
    <row r="19">
      <c r="A19" s="6">
        <f>IF(F19="","",ROW()-9)</f>
        <v/>
      </c>
      <c r="B19" s="10" t="n"/>
      <c r="C19" s="11" t="n"/>
      <c r="D19" s="11" t="n"/>
      <c r="E19" s="11" t="n"/>
      <c r="F19" s="12" t="n"/>
      <c r="G19" s="11" t="n"/>
      <c r="H19" s="11" t="n"/>
    </row>
    <row r="20">
      <c r="A20" s="6">
        <f>IF(F20="","",ROW()-9)</f>
        <v/>
      </c>
      <c r="B20" s="10" t="n"/>
      <c r="C20" s="11" t="n"/>
      <c r="D20" s="11" t="n"/>
      <c r="E20" s="11" t="n"/>
      <c r="F20" s="12" t="n"/>
      <c r="G20" s="11" t="n"/>
      <c r="H20" s="11" t="n"/>
    </row>
    <row r="21">
      <c r="A21" s="6">
        <f>IF(F21="","",ROW()-9)</f>
        <v/>
      </c>
      <c r="B21" s="10" t="n"/>
      <c r="C21" s="11" t="n"/>
      <c r="D21" s="11" t="n"/>
      <c r="E21" s="11" t="n"/>
      <c r="F21" s="12" t="n"/>
      <c r="G21" s="11" t="n"/>
      <c r="H21" s="11" t="n"/>
    </row>
    <row r="22">
      <c r="A22" s="6">
        <f>IF(F22="","",ROW()-9)</f>
        <v/>
      </c>
      <c r="B22" s="10" t="n"/>
      <c r="C22" s="11" t="n"/>
      <c r="D22" s="11" t="n"/>
      <c r="E22" s="11" t="n"/>
      <c r="F22" s="12" t="n"/>
      <c r="G22" s="11" t="n"/>
      <c r="H22" s="11" t="n"/>
    </row>
    <row r="23">
      <c r="A23" s="6">
        <f>IF(F23="","",ROW()-9)</f>
        <v/>
      </c>
      <c r="B23" s="10" t="n"/>
      <c r="C23" s="11" t="n"/>
      <c r="D23" s="11" t="n"/>
      <c r="E23" s="11" t="n"/>
      <c r="F23" s="12" t="n"/>
      <c r="G23" s="11" t="n"/>
      <c r="H23" s="11" t="n"/>
    </row>
    <row r="24">
      <c r="A24" s="6">
        <f>IF(F24="","",ROW()-9)</f>
        <v/>
      </c>
      <c r="B24" s="10" t="n"/>
      <c r="C24" s="11" t="n"/>
      <c r="D24" s="11" t="n"/>
      <c r="E24" s="11" t="n"/>
      <c r="F24" s="12" t="n"/>
      <c r="G24" s="11" t="n"/>
      <c r="H24" s="11" t="n"/>
    </row>
    <row r="25">
      <c r="A25" s="6">
        <f>IF(F25="","",ROW()-9)</f>
        <v/>
      </c>
      <c r="B25" s="10" t="n"/>
      <c r="C25" s="11" t="n"/>
      <c r="D25" s="11" t="n"/>
      <c r="E25" s="11" t="n"/>
      <c r="F25" s="12" t="n"/>
      <c r="G25" s="11" t="n"/>
      <c r="H25" s="11" t="n"/>
    </row>
    <row r="26">
      <c r="A26" s="6">
        <f>IF(F26="","",ROW()-9)</f>
        <v/>
      </c>
      <c r="B26" s="10" t="n"/>
      <c r="C26" s="11" t="n"/>
      <c r="D26" s="11" t="n"/>
      <c r="E26" s="11" t="n"/>
      <c r="F26" s="12" t="n"/>
      <c r="G26" s="11" t="n"/>
      <c r="H26" s="11" t="n"/>
    </row>
    <row r="27">
      <c r="A27" s="6">
        <f>IF(F27="","",ROW()-9)</f>
        <v/>
      </c>
      <c r="B27" s="10" t="n"/>
      <c r="C27" s="11" t="n"/>
      <c r="D27" s="11" t="n"/>
      <c r="E27" s="11" t="n"/>
      <c r="F27" s="12" t="n"/>
      <c r="G27" s="11" t="n"/>
      <c r="H27" s="11" t="n"/>
    </row>
    <row r="28">
      <c r="A28" s="6">
        <f>IF(F28="","",ROW()-9)</f>
        <v/>
      </c>
      <c r="B28" s="10" t="n"/>
      <c r="C28" s="11" t="n"/>
      <c r="D28" s="11" t="n"/>
      <c r="E28" s="11" t="n"/>
      <c r="F28" s="12" t="n"/>
      <c r="G28" s="11" t="n"/>
      <c r="H28" s="11" t="n"/>
    </row>
    <row r="29">
      <c r="A29" s="6">
        <f>IF(F29="","",ROW()-9)</f>
        <v/>
      </c>
      <c r="B29" s="10" t="n"/>
      <c r="C29" s="11" t="n"/>
      <c r="D29" s="11" t="n"/>
      <c r="E29" s="11" t="n"/>
      <c r="F29" s="12" t="n"/>
      <c r="G29" s="11" t="n"/>
      <c r="H29" s="11" t="n"/>
    </row>
    <row r="30">
      <c r="A30" s="6">
        <f>IF(F30="","",ROW()-9)</f>
        <v/>
      </c>
      <c r="B30" s="10" t="n"/>
      <c r="C30" s="11" t="n"/>
      <c r="D30" s="11" t="n"/>
      <c r="E30" s="11" t="n"/>
      <c r="F30" s="12" t="n"/>
      <c r="G30" s="11" t="n"/>
      <c r="H30" s="11" t="n"/>
    </row>
    <row r="31">
      <c r="A31" s="6">
        <f>IF(F31="","",ROW()-9)</f>
        <v/>
      </c>
      <c r="B31" s="10" t="n"/>
      <c r="C31" s="11" t="n"/>
      <c r="D31" s="11" t="n"/>
      <c r="E31" s="11" t="n"/>
      <c r="F31" s="12" t="n"/>
      <c r="G31" s="11" t="n"/>
      <c r="H31" s="11" t="n"/>
    </row>
    <row r="32">
      <c r="A32" s="6">
        <f>IF(F32="","",ROW()-9)</f>
        <v/>
      </c>
      <c r="B32" s="10" t="n"/>
      <c r="C32" s="11" t="n"/>
      <c r="D32" s="11" t="n"/>
      <c r="E32" s="11" t="n"/>
      <c r="F32" s="12" t="n"/>
      <c r="G32" s="11" t="n"/>
      <c r="H32" s="11" t="n"/>
    </row>
    <row r="33">
      <c r="A33" s="6">
        <f>IF(F33="","",ROW()-9)</f>
        <v/>
      </c>
      <c r="B33" s="10" t="n"/>
      <c r="C33" s="11" t="n"/>
      <c r="D33" s="11" t="n"/>
      <c r="E33" s="11" t="n"/>
      <c r="F33" s="12" t="n"/>
      <c r="G33" s="11" t="n"/>
      <c r="H33" s="11" t="n"/>
    </row>
    <row r="34">
      <c r="A34" s="6">
        <f>IF(F34="","",ROW()-9)</f>
        <v/>
      </c>
      <c r="B34" s="10" t="n"/>
      <c r="C34" s="11" t="n"/>
      <c r="D34" s="11" t="n"/>
      <c r="E34" s="11" t="n"/>
      <c r="F34" s="12" t="n"/>
      <c r="G34" s="11" t="n"/>
      <c r="H34" s="11" t="n"/>
    </row>
    <row r="35">
      <c r="A35" s="6">
        <f>IF(F35="","",ROW()-9)</f>
        <v/>
      </c>
      <c r="B35" s="10" t="n"/>
      <c r="C35" s="11" t="n"/>
      <c r="D35" s="11" t="n"/>
      <c r="E35" s="11" t="n"/>
      <c r="F35" s="12" t="n"/>
      <c r="G35" s="11" t="n"/>
      <c r="H35" s="11" t="n"/>
    </row>
    <row r="36">
      <c r="A36" s="6">
        <f>IF(F36="","",ROW()-9)</f>
        <v/>
      </c>
      <c r="B36" s="10" t="n"/>
      <c r="C36" s="11" t="n"/>
      <c r="D36" s="11" t="n"/>
      <c r="E36" s="11" t="n"/>
      <c r="F36" s="12" t="n"/>
      <c r="G36" s="11" t="n"/>
      <c r="H36" s="11" t="n"/>
    </row>
    <row r="37">
      <c r="A37" s="6">
        <f>IF(F37="","",ROW()-9)</f>
        <v/>
      </c>
      <c r="B37" s="10" t="n"/>
      <c r="C37" s="11" t="n"/>
      <c r="D37" s="11" t="n"/>
      <c r="E37" s="11" t="n"/>
      <c r="F37" s="12" t="n"/>
      <c r="G37" s="11" t="n"/>
      <c r="H37" s="11" t="n"/>
    </row>
    <row r="38">
      <c r="A38" s="6">
        <f>IF(F38="","",ROW()-9)</f>
        <v/>
      </c>
      <c r="B38" s="10" t="n"/>
      <c r="C38" s="11" t="n"/>
      <c r="D38" s="11" t="n"/>
      <c r="E38" s="11" t="n"/>
      <c r="F38" s="12" t="n"/>
      <c r="G38" s="11" t="n"/>
      <c r="H38" s="11" t="n"/>
    </row>
    <row r="39">
      <c r="A39" s="6">
        <f>IF(F39="","",ROW()-9)</f>
        <v/>
      </c>
      <c r="B39" s="10" t="n"/>
      <c r="C39" s="11" t="n"/>
      <c r="D39" s="11" t="n"/>
      <c r="E39" s="11" t="n"/>
      <c r="F39" s="12" t="n"/>
      <c r="G39" s="11" t="n"/>
      <c r="H39" s="11" t="n"/>
    </row>
    <row r="40">
      <c r="A40" s="6">
        <f>IF(F40="","",ROW()-9)</f>
        <v/>
      </c>
      <c r="B40" s="10" t="n"/>
      <c r="C40" s="11" t="n"/>
      <c r="D40" s="11" t="n"/>
      <c r="E40" s="11" t="n"/>
      <c r="F40" s="12" t="n"/>
      <c r="G40" s="11" t="n"/>
      <c r="H40" s="11" t="n"/>
    </row>
    <row r="41">
      <c r="A41" s="6">
        <f>IF(F41="","",ROW()-9)</f>
        <v/>
      </c>
      <c r="B41" s="10" t="n"/>
      <c r="C41" s="11" t="n"/>
      <c r="D41" s="11" t="n"/>
      <c r="E41" s="11" t="n"/>
      <c r="F41" s="12" t="n"/>
      <c r="G41" s="11" t="n"/>
      <c r="H41" s="11" t="n"/>
    </row>
    <row r="42">
      <c r="A42" s="6">
        <f>IF(F42="","",ROW()-9)</f>
        <v/>
      </c>
      <c r="B42" s="10" t="n"/>
      <c r="C42" s="11" t="n"/>
      <c r="D42" s="11" t="n"/>
      <c r="E42" s="11" t="n"/>
      <c r="F42" s="12" t="n"/>
      <c r="G42" s="11" t="n"/>
      <c r="H42" s="11" t="n"/>
    </row>
    <row r="43">
      <c r="A43" s="6">
        <f>IF(F43="","",ROW()-9)</f>
        <v/>
      </c>
      <c r="B43" s="10" t="n"/>
      <c r="C43" s="11" t="n"/>
      <c r="D43" s="11" t="n"/>
      <c r="E43" s="11" t="n"/>
      <c r="F43" s="12" t="n"/>
      <c r="G43" s="11" t="n"/>
      <c r="H43" s="11" t="n"/>
    </row>
    <row r="44">
      <c r="A44" s="6">
        <f>IF(F44="","",ROW()-9)</f>
        <v/>
      </c>
      <c r="B44" s="10" t="n"/>
      <c r="C44" s="11" t="n"/>
      <c r="D44" s="11" t="n"/>
      <c r="E44" s="11" t="n"/>
      <c r="F44" s="12" t="n"/>
      <c r="G44" s="11" t="n"/>
      <c r="H44" s="11" t="n"/>
    </row>
    <row r="45">
      <c r="A45" s="6">
        <f>IF(F45="","",ROW()-9)</f>
        <v/>
      </c>
      <c r="B45" s="10" t="n"/>
      <c r="C45" s="11" t="n"/>
      <c r="D45" s="11" t="n"/>
      <c r="E45" s="11" t="n"/>
      <c r="F45" s="12" t="n"/>
      <c r="G45" s="11" t="n"/>
      <c r="H45" s="11" t="n"/>
    </row>
    <row r="46">
      <c r="A46" s="6">
        <f>IF(F46="","",ROW()-9)</f>
        <v/>
      </c>
      <c r="B46" s="10" t="n"/>
      <c r="C46" s="11" t="n"/>
      <c r="D46" s="11" t="n"/>
      <c r="E46" s="11" t="n"/>
      <c r="F46" s="12" t="n"/>
      <c r="G46" s="11" t="n"/>
      <c r="H46" s="11" t="n"/>
    </row>
    <row r="47">
      <c r="A47" s="6">
        <f>IF(F47="","",ROW()-9)</f>
        <v/>
      </c>
      <c r="B47" s="10" t="n"/>
      <c r="C47" s="11" t="n"/>
      <c r="D47" s="11" t="n"/>
      <c r="E47" s="11" t="n"/>
      <c r="F47" s="12" t="n"/>
      <c r="G47" s="11" t="n"/>
      <c r="H47" s="11" t="n"/>
    </row>
    <row r="48">
      <c r="A48" s="6">
        <f>IF(F48="","",ROW()-9)</f>
        <v/>
      </c>
      <c r="B48" s="10" t="n"/>
      <c r="C48" s="11" t="n"/>
      <c r="D48" s="11" t="n"/>
      <c r="E48" s="11" t="n"/>
      <c r="F48" s="12" t="n"/>
      <c r="G48" s="11" t="n"/>
      <c r="H48" s="11" t="n"/>
    </row>
    <row r="49">
      <c r="A49" s="6">
        <f>IF(F49="","",ROW()-9)</f>
        <v/>
      </c>
      <c r="B49" s="10" t="n"/>
      <c r="C49" s="11" t="n"/>
      <c r="D49" s="11" t="n"/>
      <c r="E49" s="11" t="n"/>
      <c r="F49" s="12" t="n"/>
      <c r="G49" s="11" t="n"/>
      <c r="H49" s="11" t="n"/>
    </row>
    <row r="50">
      <c r="A50" s="6">
        <f>IF(F50="","",ROW()-9)</f>
        <v/>
      </c>
      <c r="B50" s="10" t="n"/>
      <c r="C50" s="11" t="n"/>
      <c r="D50" s="11" t="n"/>
      <c r="E50" s="11" t="n"/>
      <c r="F50" s="12" t="n"/>
      <c r="G50" s="11" t="n"/>
      <c r="H50" s="11" t="n"/>
    </row>
    <row r="51">
      <c r="A51" s="6">
        <f>IF(F51="","",ROW()-9)</f>
        <v/>
      </c>
      <c r="B51" s="10" t="n"/>
      <c r="C51" s="11" t="n"/>
      <c r="D51" s="11" t="n"/>
      <c r="E51" s="11" t="n"/>
      <c r="F51" s="12" t="n"/>
      <c r="G51" s="11" t="n"/>
      <c r="H51" s="11" t="n"/>
    </row>
    <row r="52">
      <c r="A52" s="6">
        <f>IF(F52="","",ROW()-9)</f>
        <v/>
      </c>
      <c r="B52" s="10" t="n"/>
      <c r="C52" s="11" t="n"/>
      <c r="D52" s="11" t="n"/>
      <c r="E52" s="11" t="n"/>
      <c r="F52" s="12" t="n"/>
      <c r="G52" s="11" t="n"/>
      <c r="H52" s="11" t="n"/>
    </row>
    <row r="53">
      <c r="A53" s="6">
        <f>IF(F53="","",ROW()-9)</f>
        <v/>
      </c>
      <c r="B53" s="10" t="n"/>
      <c r="C53" s="11" t="n"/>
      <c r="D53" s="11" t="n"/>
      <c r="E53" s="11" t="n"/>
      <c r="F53" s="12" t="n"/>
      <c r="G53" s="11" t="n"/>
      <c r="H53" s="11" t="n"/>
    </row>
    <row r="54">
      <c r="A54" s="6">
        <f>IF(F54="","",ROW()-9)</f>
        <v/>
      </c>
      <c r="B54" s="10" t="n"/>
      <c r="C54" s="11" t="n"/>
      <c r="D54" s="11" t="n"/>
      <c r="E54" s="11" t="n"/>
      <c r="F54" s="12" t="n"/>
      <c r="G54" s="11" t="n"/>
      <c r="H54" s="11" t="n"/>
    </row>
    <row r="55">
      <c r="A55" s="6">
        <f>IF(F55="","",ROW()-9)</f>
        <v/>
      </c>
      <c r="B55" s="10" t="n"/>
      <c r="C55" s="11" t="n"/>
      <c r="D55" s="11" t="n"/>
      <c r="E55" s="11" t="n"/>
      <c r="F55" s="12" t="n"/>
      <c r="G55" s="11" t="n"/>
      <c r="H55" s="11" t="n"/>
    </row>
    <row r="56">
      <c r="A56" s="6">
        <f>IF(F56="","",ROW()-9)</f>
        <v/>
      </c>
      <c r="B56" s="10" t="n"/>
      <c r="C56" s="11" t="n"/>
      <c r="D56" s="11" t="n"/>
      <c r="E56" s="11" t="n"/>
      <c r="F56" s="12" t="n"/>
      <c r="G56" s="11" t="n"/>
      <c r="H56" s="11" t="n"/>
    </row>
    <row r="57">
      <c r="A57" s="6">
        <f>IF(F57="","",ROW()-9)</f>
        <v/>
      </c>
      <c r="B57" s="10" t="n"/>
      <c r="C57" s="11" t="n"/>
      <c r="D57" s="11" t="n"/>
      <c r="E57" s="11" t="n"/>
      <c r="F57" s="12" t="n"/>
      <c r="G57" s="11" t="n"/>
      <c r="H57" s="11" t="n"/>
    </row>
    <row r="58">
      <c r="A58" s="6">
        <f>IF(F58="","",ROW()-9)</f>
        <v/>
      </c>
      <c r="B58" s="10" t="n"/>
      <c r="C58" s="11" t="n"/>
      <c r="D58" s="11" t="n"/>
      <c r="E58" s="11" t="n"/>
      <c r="F58" s="12" t="n"/>
      <c r="G58" s="11" t="n"/>
      <c r="H58" s="11" t="n"/>
    </row>
    <row r="59">
      <c r="A59" s="6">
        <f>IF(F59="","",ROW()-9)</f>
        <v/>
      </c>
      <c r="B59" s="10" t="n"/>
      <c r="C59" s="11" t="n"/>
      <c r="D59" s="11" t="n"/>
      <c r="E59" s="11" t="n"/>
      <c r="F59" s="12" t="n"/>
      <c r="G59" s="11" t="n"/>
      <c r="H59" s="11" t="n"/>
    </row>
    <row r="60">
      <c r="A60" s="6">
        <f>IF(F60="","",ROW()-9)</f>
        <v/>
      </c>
      <c r="B60" s="10" t="n"/>
      <c r="C60" s="11" t="n"/>
      <c r="D60" s="11" t="n"/>
      <c r="E60" s="11" t="n"/>
      <c r="F60" s="12" t="n"/>
      <c r="G60" s="11" t="n"/>
      <c r="H60" s="11" t="n"/>
    </row>
    <row r="61">
      <c r="A61" s="6">
        <f>IF(F61="","",ROW()-9)</f>
        <v/>
      </c>
      <c r="B61" s="10" t="n"/>
      <c r="C61" s="11" t="n"/>
      <c r="D61" s="11" t="n"/>
      <c r="E61" s="11" t="n"/>
      <c r="F61" s="12" t="n"/>
      <c r="G61" s="11" t="n"/>
      <c r="H61" s="11" t="n"/>
    </row>
    <row r="62">
      <c r="A62" s="6">
        <f>IF(F62="","",ROW()-9)</f>
        <v/>
      </c>
      <c r="B62" s="10" t="n"/>
      <c r="C62" s="11" t="n"/>
      <c r="D62" s="11" t="n"/>
      <c r="E62" s="11" t="n"/>
      <c r="F62" s="12" t="n"/>
      <c r="G62" s="11" t="n"/>
      <c r="H62" s="11" t="n"/>
    </row>
    <row r="63">
      <c r="A63" s="6">
        <f>IF(F63="","",ROW()-9)</f>
        <v/>
      </c>
      <c r="B63" s="10" t="n"/>
      <c r="C63" s="11" t="n"/>
      <c r="D63" s="11" t="n"/>
      <c r="E63" s="11" t="n"/>
      <c r="F63" s="12" t="n"/>
      <c r="G63" s="11" t="n"/>
      <c r="H63" s="11" t="n"/>
    </row>
    <row r="64">
      <c r="A64" s="6">
        <f>IF(F64="","",ROW()-9)</f>
        <v/>
      </c>
      <c r="B64" s="10" t="n"/>
      <c r="C64" s="11" t="n"/>
      <c r="D64" s="11" t="n"/>
      <c r="E64" s="11" t="n"/>
      <c r="F64" s="12" t="n"/>
      <c r="G64" s="11" t="n"/>
      <c r="H64" s="11" t="n"/>
    </row>
    <row r="65">
      <c r="A65" s="6">
        <f>IF(F65="","",ROW()-9)</f>
        <v/>
      </c>
      <c r="B65" s="10" t="n"/>
      <c r="C65" s="11" t="n"/>
      <c r="D65" s="11" t="n"/>
      <c r="E65" s="11" t="n"/>
      <c r="F65" s="12" t="n"/>
      <c r="G65" s="11" t="n"/>
      <c r="H65" s="11" t="n"/>
    </row>
    <row r="66">
      <c r="A66" s="6">
        <f>IF(F66="","",ROW()-9)</f>
        <v/>
      </c>
      <c r="B66" s="10" t="n"/>
      <c r="C66" s="11" t="n"/>
      <c r="D66" s="11" t="n"/>
      <c r="E66" s="11" t="n"/>
      <c r="F66" s="12" t="n"/>
      <c r="G66" s="11" t="n"/>
      <c r="H66" s="11" t="n"/>
    </row>
    <row r="67">
      <c r="A67" s="6">
        <f>IF(F67="","",ROW()-9)</f>
        <v/>
      </c>
      <c r="B67" s="10" t="n"/>
      <c r="C67" s="11" t="n"/>
      <c r="D67" s="11" t="n"/>
      <c r="E67" s="11" t="n"/>
      <c r="F67" s="12" t="n"/>
      <c r="G67" s="11" t="n"/>
      <c r="H67" s="11" t="n"/>
    </row>
    <row r="68">
      <c r="A68" s="6">
        <f>IF(F68="","",ROW()-9)</f>
        <v/>
      </c>
      <c r="B68" s="10" t="n"/>
      <c r="C68" s="11" t="n"/>
      <c r="D68" s="11" t="n"/>
      <c r="E68" s="11" t="n"/>
      <c r="F68" s="12" t="n"/>
      <c r="G68" s="11" t="n"/>
      <c r="H68" s="11" t="n"/>
    </row>
    <row r="69">
      <c r="A69" s="6">
        <f>IF(F69="","",ROW()-9)</f>
        <v/>
      </c>
      <c r="B69" s="10" t="n"/>
      <c r="C69" s="11" t="n"/>
      <c r="D69" s="11" t="n"/>
      <c r="E69" s="11" t="n"/>
      <c r="F69" s="12" t="n"/>
      <c r="G69" s="11" t="n"/>
      <c r="H69" s="11" t="n"/>
    </row>
    <row r="70">
      <c r="A70" s="6">
        <f>IF(F70="","",ROW()-9)</f>
        <v/>
      </c>
      <c r="B70" s="10" t="n"/>
      <c r="C70" s="11" t="n"/>
      <c r="D70" s="11" t="n"/>
      <c r="E70" s="11" t="n"/>
      <c r="F70" s="12" t="n"/>
      <c r="G70" s="11" t="n"/>
      <c r="H70" s="11" t="n"/>
    </row>
    <row r="71">
      <c r="A71" s="6">
        <f>IF(F71="","",ROW()-9)</f>
        <v/>
      </c>
      <c r="B71" s="10" t="n"/>
      <c r="C71" s="11" t="n"/>
      <c r="D71" s="11" t="n"/>
      <c r="E71" s="11" t="n"/>
      <c r="F71" s="12" t="n"/>
      <c r="G71" s="11" t="n"/>
      <c r="H71" s="11" t="n"/>
    </row>
    <row r="72">
      <c r="A72" s="6">
        <f>IF(F72="","",ROW()-9)</f>
        <v/>
      </c>
      <c r="B72" s="10" t="n"/>
      <c r="C72" s="11" t="n"/>
      <c r="D72" s="11" t="n"/>
      <c r="E72" s="11" t="n"/>
      <c r="F72" s="12" t="n"/>
      <c r="G72" s="11" t="n"/>
      <c r="H72" s="11" t="n"/>
    </row>
    <row r="73">
      <c r="A73" s="6">
        <f>IF(F73="","",ROW()-9)</f>
        <v/>
      </c>
      <c r="B73" s="10" t="n"/>
      <c r="C73" s="11" t="n"/>
      <c r="D73" s="11" t="n"/>
      <c r="E73" s="11" t="n"/>
      <c r="F73" s="12" t="n"/>
      <c r="G73" s="11" t="n"/>
      <c r="H73" s="11" t="n"/>
    </row>
    <row r="74">
      <c r="A74" s="6">
        <f>IF(F74="","",ROW()-9)</f>
        <v/>
      </c>
      <c r="B74" s="10" t="n"/>
      <c r="C74" s="11" t="n"/>
      <c r="D74" s="11" t="n"/>
      <c r="E74" s="11" t="n"/>
      <c r="F74" s="12" t="n"/>
      <c r="G74" s="11" t="n"/>
      <c r="H74" s="11" t="n"/>
    </row>
    <row r="75">
      <c r="A75" s="6">
        <f>IF(F75="","",ROW()-9)</f>
        <v/>
      </c>
      <c r="B75" s="10" t="n"/>
      <c r="C75" s="11" t="n"/>
      <c r="D75" s="11" t="n"/>
      <c r="E75" s="11" t="n"/>
      <c r="F75" s="12" t="n"/>
      <c r="G75" s="11" t="n"/>
      <c r="H75" s="11" t="n"/>
    </row>
    <row r="76">
      <c r="A76" s="6">
        <f>IF(F76="","",ROW()-9)</f>
        <v/>
      </c>
      <c r="B76" s="10" t="n"/>
      <c r="C76" s="11" t="n"/>
      <c r="D76" s="11" t="n"/>
      <c r="E76" s="11" t="n"/>
      <c r="F76" s="12" t="n"/>
      <c r="G76" s="11" t="n"/>
      <c r="H76" s="11" t="n"/>
    </row>
    <row r="77">
      <c r="A77" s="6">
        <f>IF(F77="","",ROW()-9)</f>
        <v/>
      </c>
      <c r="B77" s="10" t="n"/>
      <c r="C77" s="11" t="n"/>
      <c r="D77" s="11" t="n"/>
      <c r="E77" s="11" t="n"/>
      <c r="F77" s="12" t="n"/>
      <c r="G77" s="11" t="n"/>
      <c r="H77" s="11" t="n"/>
    </row>
    <row r="78">
      <c r="A78" s="6">
        <f>IF(F78="","",ROW()-9)</f>
        <v/>
      </c>
      <c r="B78" s="10" t="n"/>
      <c r="C78" s="11" t="n"/>
      <c r="D78" s="11" t="n"/>
      <c r="E78" s="11" t="n"/>
      <c r="F78" s="12" t="n"/>
      <c r="G78" s="11" t="n"/>
      <c r="H78" s="11" t="n"/>
    </row>
    <row r="79">
      <c r="A79" s="6">
        <f>IF(F79="","",ROW()-9)</f>
        <v/>
      </c>
      <c r="B79" s="10" t="n"/>
      <c r="C79" s="11" t="n"/>
      <c r="D79" s="11" t="n"/>
      <c r="E79" s="11" t="n"/>
      <c r="F79" s="12" t="n"/>
      <c r="G79" s="11" t="n"/>
      <c r="H79" s="11" t="n"/>
    </row>
    <row r="80">
      <c r="A80" s="6">
        <f>IF(F80="","",ROW()-9)</f>
        <v/>
      </c>
      <c r="B80" s="10" t="n"/>
      <c r="C80" s="11" t="n"/>
      <c r="D80" s="11" t="n"/>
      <c r="E80" s="11" t="n"/>
      <c r="F80" s="12" t="n"/>
      <c r="G80" s="11" t="n"/>
      <c r="H80" s="11" t="n"/>
    </row>
    <row r="81">
      <c r="A81" s="6">
        <f>IF(F81="","",ROW()-9)</f>
        <v/>
      </c>
      <c r="B81" s="10" t="n"/>
      <c r="C81" s="11" t="n"/>
      <c r="D81" s="11" t="n"/>
      <c r="E81" s="11" t="n"/>
      <c r="F81" s="12" t="n"/>
      <c r="G81" s="11" t="n"/>
      <c r="H81" s="11" t="n"/>
    </row>
    <row r="82">
      <c r="A82" s="6">
        <f>IF(F82="","",ROW()-9)</f>
        <v/>
      </c>
      <c r="B82" s="10" t="n"/>
      <c r="C82" s="11" t="n"/>
      <c r="D82" s="11" t="n"/>
      <c r="E82" s="11" t="n"/>
      <c r="F82" s="12" t="n"/>
      <c r="G82" s="11" t="n"/>
      <c r="H82" s="11" t="n"/>
    </row>
    <row r="83">
      <c r="A83" s="6">
        <f>IF(F83="","",ROW()-9)</f>
        <v/>
      </c>
      <c r="B83" s="10" t="n"/>
      <c r="C83" s="11" t="n"/>
      <c r="D83" s="11" t="n"/>
      <c r="E83" s="11" t="n"/>
      <c r="F83" s="12" t="n"/>
      <c r="G83" s="11" t="n"/>
      <c r="H83" s="11" t="n"/>
    </row>
    <row r="84">
      <c r="A84" s="6">
        <f>IF(F84="","",ROW()-9)</f>
        <v/>
      </c>
      <c r="B84" s="10" t="n"/>
      <c r="C84" s="11" t="n"/>
      <c r="D84" s="11" t="n"/>
      <c r="E84" s="11" t="n"/>
      <c r="F84" s="12" t="n"/>
      <c r="G84" s="11" t="n"/>
      <c r="H84" s="11" t="n"/>
    </row>
    <row r="85">
      <c r="A85" s="6">
        <f>IF(F85="","",ROW()-9)</f>
        <v/>
      </c>
      <c r="B85" s="10" t="n"/>
      <c r="C85" s="11" t="n"/>
      <c r="D85" s="11" t="n"/>
      <c r="E85" s="11" t="n"/>
      <c r="F85" s="12" t="n"/>
      <c r="G85" s="11" t="n"/>
      <c r="H85" s="11" t="n"/>
    </row>
    <row r="86">
      <c r="A86" s="6">
        <f>IF(F86="","",ROW()-9)</f>
        <v/>
      </c>
      <c r="B86" s="10" t="n"/>
      <c r="C86" s="11" t="n"/>
      <c r="D86" s="11" t="n"/>
      <c r="E86" s="11" t="n"/>
      <c r="F86" s="12" t="n"/>
      <c r="G86" s="11" t="n"/>
      <c r="H86" s="11" t="n"/>
    </row>
    <row r="87">
      <c r="A87" s="6">
        <f>IF(F87="","",ROW()-9)</f>
        <v/>
      </c>
      <c r="B87" s="10" t="n"/>
      <c r="C87" s="11" t="n"/>
      <c r="D87" s="11" t="n"/>
      <c r="E87" s="11" t="n"/>
      <c r="F87" s="12" t="n"/>
      <c r="G87" s="11" t="n"/>
      <c r="H87" s="11" t="n"/>
    </row>
    <row r="88">
      <c r="A88" s="6">
        <f>IF(F88="","",ROW()-9)</f>
        <v/>
      </c>
      <c r="B88" s="10" t="n"/>
      <c r="C88" s="11" t="n"/>
      <c r="D88" s="11" t="n"/>
      <c r="E88" s="11" t="n"/>
      <c r="F88" s="12" t="n"/>
      <c r="G88" s="11" t="n"/>
      <c r="H88" s="11" t="n"/>
    </row>
    <row r="89">
      <c r="A89" s="6">
        <f>IF(F89="","",ROW()-9)</f>
        <v/>
      </c>
      <c r="B89" s="10" t="n"/>
      <c r="C89" s="11" t="n"/>
      <c r="D89" s="11" t="n"/>
      <c r="E89" s="11" t="n"/>
      <c r="F89" s="12" t="n"/>
      <c r="G89" s="11" t="n"/>
      <c r="H89" s="11" t="n"/>
    </row>
    <row r="90">
      <c r="D90" s="13" t="inlineStr">
        <is>
          <t>Cộng tháng</t>
        </is>
      </c>
      <c r="F90" s="14">
        <f>SUM(F10:F89)</f>
        <v/>
      </c>
    </row>
    <row r="91">
      <c r="D91" s="15" t="inlineStr">
        <is>
          <t xml:space="preserve">  a) Hàng hóa, nguyên liệu, bao bì</t>
        </is>
      </c>
      <c r="F91" s="16">
        <f>SUMIF($E$10:$E$89,$J$10,$F$10:$F$89)</f>
        <v/>
      </c>
    </row>
    <row r="92">
      <c r="D92" s="15" t="inlineStr">
        <is>
          <t xml:space="preserve">  b) Tiền lương, tiền công</t>
        </is>
      </c>
      <c r="F92" s="16">
        <f>SUMIF($E$10:$E$89,$J$11,$F$10:$F$89)</f>
        <v/>
      </c>
    </row>
    <row r="93">
      <c r="D93" s="15" t="inlineStr">
        <is>
          <t xml:space="preserve">  c) Khấu hao tài sản cố định</t>
        </is>
      </c>
      <c r="F93" s="16">
        <f>SUMIF($E$10:$E$89,$J$12,$F$10:$F$89)</f>
        <v/>
      </c>
    </row>
    <row r="94">
      <c r="D94" s="15" t="inlineStr">
        <is>
          <t xml:space="preserve">  d) Dịch vụ mua ngoài: điện, nước, internet, vận chuyển, thuê mặt bằng</t>
        </is>
      </c>
      <c r="F94" s="16">
        <f>SUMIF($E$10:$E$89,$J$13,$F$10:$F$89)</f>
        <v/>
      </c>
    </row>
    <row r="95">
      <c r="D95" s="15" t="inlineStr">
        <is>
          <t xml:space="preserve">  đ) Lãi tiền vay kinh doanh</t>
        </is>
      </c>
      <c r="F95" s="16">
        <f>SUMIF($E$10:$E$89,$J$14,$F$10:$F$89)</f>
        <v/>
      </c>
    </row>
    <row r="96">
      <c r="D96" s="15" t="inlineStr">
        <is>
          <t xml:space="preserve">  e) Chi khác phục vụ kinh doanh</t>
        </is>
      </c>
      <c r="F96" s="16">
        <f>SUMIF($E$10:$E$89,$J$15,$F$10:$F$89)</f>
        <v/>
      </c>
    </row>
    <row r="97">
      <c r="D97" s="15" t="inlineStr">
        <is>
          <t xml:space="preserve">  chưa chọn nhóm</t>
        </is>
      </c>
      <c r="F97" s="16">
        <f>F90-SUM(F91:F96)</f>
        <v/>
      </c>
    </row>
    <row r="98">
      <c r="D98" s="3" t="inlineStr">
        <is>
          <t>Số tiền chi chưa có chứng từ</t>
        </is>
      </c>
      <c r="F98" s="17">
        <f>SUMIF(G10:G89,"Chưa có chứng từ",F10:F89)</f>
        <v/>
      </c>
    </row>
    <row r="100">
      <c r="A100" s="2" t="inlineStr">
        <is>
          <t>Mẫu tham khảo, không thay tư vấn thuế/pháp lý.</t>
        </is>
      </c>
    </row>
  </sheetData>
  <mergeCells count="5">
    <mergeCell ref="B3:D3"/>
    <mergeCell ref="B5:D5"/>
    <mergeCell ref="B4:D4"/>
    <mergeCell ref="B7:D7"/>
    <mergeCell ref="B6:D6"/>
  </mergeCells>
  <dataValidations count="2">
    <dataValidation sqref="E10:E89" showDropDown="0" showInputMessage="0" showErrorMessage="0" allowBlank="1" type="list">
      <formula1>=$J$10:$J$15</formula1>
    </dataValidation>
    <dataValidation sqref="G10:G89" showDropDown="0" showInputMessage="0" showErrorMessage="0" allowBlank="1" type="list">
      <formula1>"Hóa đơn,Bảng kê mua hàng,Hợp đồng + chứng từ chuyển khoản,Phiếu chi có ký nhận,Chưa có chứng từ"</formula1>
    </dataValidation>
  </dataValidations>
  <pageMargins left="0.5" right="0.5" top="0.6" bottom="0.6"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L107"/>
  <sheetViews>
    <sheetView workbookViewId="0">
      <pane ySplit="5" topLeftCell="A6" activePane="bottomLeft" state="frozen"/>
      <selection pane="bottomLeft" activeCell="A1" sqref="A1"/>
    </sheetView>
  </sheetViews>
  <sheetFormatPr baseColWidth="8" defaultRowHeight="15"/>
  <cols>
    <col width="12" customWidth="1" min="1" max="1"/>
    <col width="16" customWidth="1" min="2" max="2"/>
    <col width="11" customWidth="1" min="3" max="3"/>
    <col width="30" customWidth="1" min="4" max="4"/>
    <col width="13" customWidth="1" min="5" max="5"/>
    <col width="9" customWidth="1" min="6" max="6"/>
    <col width="9" customWidth="1" min="7" max="7"/>
    <col width="11" customWidth="1" min="8" max="8"/>
    <col width="14" customWidth="1" min="9" max="9"/>
    <col width="16" customWidth="1" min="10" max="10"/>
    <col width="14" customWidth="1" min="11" max="11"/>
    <col width="30" customWidth="1" min="12" max="12"/>
  </cols>
  <sheetData>
    <row r="1">
      <c r="A1" s="1" t="inlineStr">
        <is>
          <t>THEO DÕI NHẬP – XUẤT – TỒN KHO TRÀ THEO MÃ LÔ</t>
        </is>
      </c>
    </row>
    <row r="2">
      <c r="A2" s="2" t="inlineStr">
        <is>
          <t>Theo các cột của mẫu S2d-HKD (Thông tư 152/2025/TT-BTC), thêm cột mã lô để khớp phiếu xuất kho của nhà cung cấp. Đơn giá xuất tính bình quân gia quyền. Dòng chữ nghiêng màu xám là ví dụ giả định.</t>
        </is>
      </c>
    </row>
    <row r="4">
      <c r="A4" s="18" t="inlineStr">
        <is>
          <t>BẢNG 1 – TỒN ĐẦU KỲ VÀ TỔNG HỢP THEO MÃ LÔ (cột vàng nhập tay, cột xanh là công thức)</t>
        </is>
      </c>
    </row>
    <row r="5">
      <c r="A5" s="5" t="inlineStr">
        <is>
          <t>Mã hàng</t>
        </is>
      </c>
      <c r="B5" s="5" t="inlineStr">
        <is>
          <t>Mã lô</t>
        </is>
      </c>
      <c r="C5" s="5" t="inlineStr">
        <is>
          <t>Đơn vị tính</t>
        </is>
      </c>
      <c r="D5" s="5" t="inlineStr">
        <is>
          <t>Tên hàng</t>
        </is>
      </c>
      <c r="E5" s="5" t="inlineStr">
        <is>
          <t>SL tồn đầu</t>
        </is>
      </c>
      <c r="F5" s="5" t="inlineStr">
        <is>
          <t>Đơn giá tồn đầu</t>
        </is>
      </c>
      <c r="G5" s="5" t="inlineStr">
        <is>
          <t>SL nhập</t>
        </is>
      </c>
      <c r="H5" s="5" t="inlineStr">
        <is>
          <t>SL xuất</t>
        </is>
      </c>
      <c r="I5" s="5" t="inlineStr">
        <is>
          <t>Đơn giá bình quân</t>
        </is>
      </c>
      <c r="J5" s="5" t="inlineStr">
        <is>
          <t>Giá trị xuất</t>
        </is>
      </c>
      <c r="K5" s="5" t="inlineStr">
        <is>
          <t>SL tồn cuối</t>
        </is>
      </c>
      <c r="L5" s="5" t="inlineStr">
        <is>
          <t>Giá trị tồn cuối / cảnh báo</t>
        </is>
      </c>
    </row>
    <row r="6">
      <c r="A6" s="8" t="inlineStr">
        <is>
          <t>TX-A</t>
        </is>
      </c>
      <c r="B6" s="8" t="inlineStr">
        <is>
          <t>L2609-02</t>
        </is>
      </c>
      <c r="C6" s="8" t="inlineStr">
        <is>
          <t>kg</t>
        </is>
      </c>
      <c r="D6" s="8" t="inlineStr">
        <is>
          <t>Trà xanh loại A</t>
        </is>
      </c>
      <c r="E6" s="8" t="n">
        <v>8</v>
      </c>
      <c r="F6" s="9" t="n">
        <v>300000</v>
      </c>
      <c r="G6" s="19">
        <f>IF(B6="","",SUMIFS($H$26:$H$105,$E$26:$E$105,B6,$G$26:$G$105,"Nhập"))</f>
        <v/>
      </c>
      <c r="H6" s="19">
        <f>IF(B6="","",SUMIFS($H$26:$H$105,$E$26:$E$105,B6,$G$26:$G$105,"Xuất"))</f>
        <v/>
      </c>
      <c r="I6" s="20">
        <f>IF(B6="","",IF(E6+G6=0,0,(E6*F6+SUMIFS($J$26:$J$105,$E$26:$E$105,B6,$G$26:$G$105,"Nhập"))/(E6+G6)))</f>
        <v/>
      </c>
      <c r="J6" s="20">
        <f>IF(B6="","",ROUND(H6*I6,0))</f>
        <v/>
      </c>
      <c r="K6" s="19">
        <f>IF(B6="","",E6+G6-H6)</f>
        <v/>
      </c>
      <c r="L6" s="20">
        <f>IF(B6="","",IF(K6&lt;0,"TỒN ÂM – kiểm lại phiếu xuất",ROUND(K6*I6,0)))</f>
        <v/>
      </c>
    </row>
    <row r="7">
      <c r="A7" s="8" t="inlineStr">
        <is>
          <t>TX-A</t>
        </is>
      </c>
      <c r="B7" s="8" t="inlineStr">
        <is>
          <t>L2610-05</t>
        </is>
      </c>
      <c r="C7" s="8" t="inlineStr">
        <is>
          <t>kg</t>
        </is>
      </c>
      <c r="D7" s="8" t="inlineStr">
        <is>
          <t>Trà xanh loại A</t>
        </is>
      </c>
      <c r="E7" s="8" t="n">
        <v>0</v>
      </c>
      <c r="F7" s="9" t="n">
        <v>0</v>
      </c>
      <c r="G7" s="19">
        <f>IF(B7="","",SUMIFS($H$26:$H$105,$E$26:$E$105,B7,$G$26:$G$105,"Nhập"))</f>
        <v/>
      </c>
      <c r="H7" s="19">
        <f>IF(B7="","",SUMIFS($H$26:$H$105,$E$26:$E$105,B7,$G$26:$G$105,"Xuất"))</f>
        <v/>
      </c>
      <c r="I7" s="20">
        <f>IF(B7="","",IF(E7+G7=0,0,(E7*F7+SUMIFS($J$26:$J$105,$E$26:$E$105,B7,$G$26:$G$105,"Nhập"))/(E7+G7)))</f>
        <v/>
      </c>
      <c r="J7" s="20">
        <f>IF(B7="","",ROUND(H7*I7,0))</f>
        <v/>
      </c>
      <c r="K7" s="19">
        <f>IF(B7="","",E7+G7-H7)</f>
        <v/>
      </c>
      <c r="L7" s="20">
        <f>IF(B7="","",IF(K7&lt;0,"TỒN ÂM – kiểm lại phiếu xuất",ROUND(K7*I7,0)))</f>
        <v/>
      </c>
    </row>
    <row r="8">
      <c r="A8" s="8" t="inlineStr">
        <is>
          <t>TN-B</t>
        </is>
      </c>
      <c r="B8" s="8" t="inlineStr">
        <is>
          <t>L2609-07</t>
        </is>
      </c>
      <c r="C8" s="8" t="inlineStr">
        <is>
          <t>kg</t>
        </is>
      </c>
      <c r="D8" s="8" t="inlineStr">
        <is>
          <t>Trà nõn loại B</t>
        </is>
      </c>
      <c r="E8" s="8" t="n">
        <v>3</v>
      </c>
      <c r="F8" s="9" t="n">
        <v>520000</v>
      </c>
      <c r="G8" s="19">
        <f>IF(B8="","",SUMIFS($H$26:$H$105,$E$26:$E$105,B8,$G$26:$G$105,"Nhập"))</f>
        <v/>
      </c>
      <c r="H8" s="19">
        <f>IF(B8="","",SUMIFS($H$26:$H$105,$E$26:$E$105,B8,$G$26:$G$105,"Xuất"))</f>
        <v/>
      </c>
      <c r="I8" s="20">
        <f>IF(B8="","",IF(E8+G8=0,0,(E8*F8+SUMIFS($J$26:$J$105,$E$26:$E$105,B8,$G$26:$G$105,"Nhập"))/(E8+G8)))</f>
        <v/>
      </c>
      <c r="J8" s="20">
        <f>IF(B8="","",ROUND(H8*I8,0))</f>
        <v/>
      </c>
      <c r="K8" s="19">
        <f>IF(B8="","",E8+G8-H8)</f>
        <v/>
      </c>
      <c r="L8" s="20">
        <f>IF(B8="","",IF(K8&lt;0,"TỒN ÂM – kiểm lại phiếu xuất",ROUND(K8*I8,0)))</f>
        <v/>
      </c>
    </row>
    <row r="9">
      <c r="A9" s="8" t="inlineStr">
        <is>
          <t>HQ-01</t>
        </is>
      </c>
      <c r="B9" s="8" t="inlineStr">
        <is>
          <t>L2610-01</t>
        </is>
      </c>
      <c r="C9" s="8" t="inlineStr">
        <is>
          <t>hộp</t>
        </is>
      </c>
      <c r="D9" s="8" t="inlineStr">
        <is>
          <t>Hộp quà trà 2 gói</t>
        </is>
      </c>
      <c r="E9" s="8" t="n">
        <v>20</v>
      </c>
      <c r="F9" s="9" t="n">
        <v>180000</v>
      </c>
      <c r="G9" s="19">
        <f>IF(B9="","",SUMIFS($H$26:$H$105,$E$26:$E$105,B9,$G$26:$G$105,"Nhập"))</f>
        <v/>
      </c>
      <c r="H9" s="19">
        <f>IF(B9="","",SUMIFS($H$26:$H$105,$E$26:$E$105,B9,$G$26:$G$105,"Xuất"))</f>
        <v/>
      </c>
      <c r="I9" s="20">
        <f>IF(B9="","",IF(E9+G9=0,0,(E9*F9+SUMIFS($J$26:$J$105,$E$26:$E$105,B9,$G$26:$G$105,"Nhập"))/(E9+G9)))</f>
        <v/>
      </c>
      <c r="J9" s="20">
        <f>IF(B9="","",ROUND(H9*I9,0))</f>
        <v/>
      </c>
      <c r="K9" s="19">
        <f>IF(B9="","",E9+G9-H9)</f>
        <v/>
      </c>
      <c r="L9" s="20">
        <f>IF(B9="","",IF(K9&lt;0,"TỒN ÂM – kiểm lại phiếu xuất",ROUND(K9*I9,0)))</f>
        <v/>
      </c>
    </row>
    <row r="10">
      <c r="A10" s="11" t="n"/>
      <c r="B10" s="11" t="n"/>
      <c r="C10" s="11" t="n"/>
      <c r="D10" s="11" t="n"/>
      <c r="E10" s="11" t="n"/>
      <c r="F10" s="12" t="n"/>
      <c r="G10" s="19">
        <f>IF(B10="","",SUMIFS($H$26:$H$105,$E$26:$E$105,B10,$G$26:$G$105,"Nhập"))</f>
        <v/>
      </c>
      <c r="H10" s="19">
        <f>IF(B10="","",SUMIFS($H$26:$H$105,$E$26:$E$105,B10,$G$26:$G$105,"Xuất"))</f>
        <v/>
      </c>
      <c r="I10" s="20">
        <f>IF(B10="","",IF(E10+G10=0,0,(E10*F10+SUMIFS($J$26:$J$105,$E$26:$E$105,B10,$G$26:$G$105,"Nhập"))/(E10+G10)))</f>
        <v/>
      </c>
      <c r="J10" s="20">
        <f>IF(B10="","",ROUND(H10*I10,0))</f>
        <v/>
      </c>
      <c r="K10" s="19">
        <f>IF(B10="","",E10+G10-H10)</f>
        <v/>
      </c>
      <c r="L10" s="20">
        <f>IF(B10="","",IF(K10&lt;0,"TỒN ÂM – kiểm lại phiếu xuất",ROUND(K10*I10,0)))</f>
        <v/>
      </c>
    </row>
    <row r="11">
      <c r="A11" s="11" t="n"/>
      <c r="B11" s="11" t="n"/>
      <c r="C11" s="11" t="n"/>
      <c r="D11" s="11" t="n"/>
      <c r="E11" s="11" t="n"/>
      <c r="F11" s="12" t="n"/>
      <c r="G11" s="19">
        <f>IF(B11="","",SUMIFS($H$26:$H$105,$E$26:$E$105,B11,$G$26:$G$105,"Nhập"))</f>
        <v/>
      </c>
      <c r="H11" s="19">
        <f>IF(B11="","",SUMIFS($H$26:$H$105,$E$26:$E$105,B11,$G$26:$G$105,"Xuất"))</f>
        <v/>
      </c>
      <c r="I11" s="20">
        <f>IF(B11="","",IF(E11+G11=0,0,(E11*F11+SUMIFS($J$26:$J$105,$E$26:$E$105,B11,$G$26:$G$105,"Nhập"))/(E11+G11)))</f>
        <v/>
      </c>
      <c r="J11" s="20">
        <f>IF(B11="","",ROUND(H11*I11,0))</f>
        <v/>
      </c>
      <c r="K11" s="19">
        <f>IF(B11="","",E11+G11-H11)</f>
        <v/>
      </c>
      <c r="L11" s="20">
        <f>IF(B11="","",IF(K11&lt;0,"TỒN ÂM – kiểm lại phiếu xuất",ROUND(K11*I11,0)))</f>
        <v/>
      </c>
    </row>
    <row r="12">
      <c r="A12" s="11" t="n"/>
      <c r="B12" s="11" t="n"/>
      <c r="C12" s="11" t="n"/>
      <c r="D12" s="11" t="n"/>
      <c r="E12" s="11" t="n"/>
      <c r="F12" s="12" t="n"/>
      <c r="G12" s="19">
        <f>IF(B12="","",SUMIFS($H$26:$H$105,$E$26:$E$105,B12,$G$26:$G$105,"Nhập"))</f>
        <v/>
      </c>
      <c r="H12" s="19">
        <f>IF(B12="","",SUMIFS($H$26:$H$105,$E$26:$E$105,B12,$G$26:$G$105,"Xuất"))</f>
        <v/>
      </c>
      <c r="I12" s="20">
        <f>IF(B12="","",IF(E12+G12=0,0,(E12*F12+SUMIFS($J$26:$J$105,$E$26:$E$105,B12,$G$26:$G$105,"Nhập"))/(E12+G12)))</f>
        <v/>
      </c>
      <c r="J12" s="20">
        <f>IF(B12="","",ROUND(H12*I12,0))</f>
        <v/>
      </c>
      <c r="K12" s="19">
        <f>IF(B12="","",E12+G12-H12)</f>
        <v/>
      </c>
      <c r="L12" s="20">
        <f>IF(B12="","",IF(K12&lt;0,"TỒN ÂM – kiểm lại phiếu xuất",ROUND(K12*I12,0)))</f>
        <v/>
      </c>
    </row>
    <row r="13">
      <c r="A13" s="11" t="n"/>
      <c r="B13" s="11" t="n"/>
      <c r="C13" s="11" t="n"/>
      <c r="D13" s="11" t="n"/>
      <c r="E13" s="11" t="n"/>
      <c r="F13" s="12" t="n"/>
      <c r="G13" s="19">
        <f>IF(B13="","",SUMIFS($H$26:$H$105,$E$26:$E$105,B13,$G$26:$G$105,"Nhập"))</f>
        <v/>
      </c>
      <c r="H13" s="19">
        <f>IF(B13="","",SUMIFS($H$26:$H$105,$E$26:$E$105,B13,$G$26:$G$105,"Xuất"))</f>
        <v/>
      </c>
      <c r="I13" s="20">
        <f>IF(B13="","",IF(E13+G13=0,0,(E13*F13+SUMIFS($J$26:$J$105,$E$26:$E$105,B13,$G$26:$G$105,"Nhập"))/(E13+G13)))</f>
        <v/>
      </c>
      <c r="J13" s="20">
        <f>IF(B13="","",ROUND(H13*I13,0))</f>
        <v/>
      </c>
      <c r="K13" s="19">
        <f>IF(B13="","",E13+G13-H13)</f>
        <v/>
      </c>
      <c r="L13" s="20">
        <f>IF(B13="","",IF(K13&lt;0,"TỒN ÂM – kiểm lại phiếu xuất",ROUND(K13*I13,0)))</f>
        <v/>
      </c>
    </row>
    <row r="14">
      <c r="A14" s="11" t="n"/>
      <c r="B14" s="11" t="n"/>
      <c r="C14" s="11" t="n"/>
      <c r="D14" s="11" t="n"/>
      <c r="E14" s="11" t="n"/>
      <c r="F14" s="12" t="n"/>
      <c r="G14" s="19">
        <f>IF(B14="","",SUMIFS($H$26:$H$105,$E$26:$E$105,B14,$G$26:$G$105,"Nhập"))</f>
        <v/>
      </c>
      <c r="H14" s="19">
        <f>IF(B14="","",SUMIFS($H$26:$H$105,$E$26:$E$105,B14,$G$26:$G$105,"Xuất"))</f>
        <v/>
      </c>
      <c r="I14" s="20">
        <f>IF(B14="","",IF(E14+G14=0,0,(E14*F14+SUMIFS($J$26:$J$105,$E$26:$E$105,B14,$G$26:$G$105,"Nhập"))/(E14+G14)))</f>
        <v/>
      </c>
      <c r="J14" s="20">
        <f>IF(B14="","",ROUND(H14*I14,0))</f>
        <v/>
      </c>
      <c r="K14" s="19">
        <f>IF(B14="","",E14+G14-H14)</f>
        <v/>
      </c>
      <c r="L14" s="20">
        <f>IF(B14="","",IF(K14&lt;0,"TỒN ÂM – kiểm lại phiếu xuất",ROUND(K14*I14,0)))</f>
        <v/>
      </c>
    </row>
    <row r="15">
      <c r="A15" s="11" t="n"/>
      <c r="B15" s="11" t="n"/>
      <c r="C15" s="11" t="n"/>
      <c r="D15" s="11" t="n"/>
      <c r="E15" s="11" t="n"/>
      <c r="F15" s="12" t="n"/>
      <c r="G15" s="19">
        <f>IF(B15="","",SUMIFS($H$26:$H$105,$E$26:$E$105,B15,$G$26:$G$105,"Nhập"))</f>
        <v/>
      </c>
      <c r="H15" s="19">
        <f>IF(B15="","",SUMIFS($H$26:$H$105,$E$26:$E$105,B15,$G$26:$G$105,"Xuất"))</f>
        <v/>
      </c>
      <c r="I15" s="20">
        <f>IF(B15="","",IF(E15+G15=0,0,(E15*F15+SUMIFS($J$26:$J$105,$E$26:$E$105,B15,$G$26:$G$105,"Nhập"))/(E15+G15)))</f>
        <v/>
      </c>
      <c r="J15" s="20">
        <f>IF(B15="","",ROUND(H15*I15,0))</f>
        <v/>
      </c>
      <c r="K15" s="19">
        <f>IF(B15="","",E15+G15-H15)</f>
        <v/>
      </c>
      <c r="L15" s="20">
        <f>IF(B15="","",IF(K15&lt;0,"TỒN ÂM – kiểm lại phiếu xuất",ROUND(K15*I15,0)))</f>
        <v/>
      </c>
    </row>
    <row r="16">
      <c r="A16" s="11" t="n"/>
      <c r="B16" s="11" t="n"/>
      <c r="C16" s="11" t="n"/>
      <c r="D16" s="11" t="n"/>
      <c r="E16" s="11" t="n"/>
      <c r="F16" s="12" t="n"/>
      <c r="G16" s="19">
        <f>IF(B16="","",SUMIFS($H$26:$H$105,$E$26:$E$105,B16,$G$26:$G$105,"Nhập"))</f>
        <v/>
      </c>
      <c r="H16" s="19">
        <f>IF(B16="","",SUMIFS($H$26:$H$105,$E$26:$E$105,B16,$G$26:$G$105,"Xuất"))</f>
        <v/>
      </c>
      <c r="I16" s="20">
        <f>IF(B16="","",IF(E16+G16=0,0,(E16*F16+SUMIFS($J$26:$J$105,$E$26:$E$105,B16,$G$26:$G$105,"Nhập"))/(E16+G16)))</f>
        <v/>
      </c>
      <c r="J16" s="20">
        <f>IF(B16="","",ROUND(H16*I16,0))</f>
        <v/>
      </c>
      <c r="K16" s="19">
        <f>IF(B16="","",E16+G16-H16)</f>
        <v/>
      </c>
      <c r="L16" s="20">
        <f>IF(B16="","",IF(K16&lt;0,"TỒN ÂM – kiểm lại phiếu xuất",ROUND(K16*I16,0)))</f>
        <v/>
      </c>
    </row>
    <row r="17">
      <c r="A17" s="11" t="n"/>
      <c r="B17" s="11" t="n"/>
      <c r="C17" s="11" t="n"/>
      <c r="D17" s="11" t="n"/>
      <c r="E17" s="11" t="n"/>
      <c r="F17" s="12" t="n"/>
      <c r="G17" s="19">
        <f>IF(B17="","",SUMIFS($H$26:$H$105,$E$26:$E$105,B17,$G$26:$G$105,"Nhập"))</f>
        <v/>
      </c>
      <c r="H17" s="19">
        <f>IF(B17="","",SUMIFS($H$26:$H$105,$E$26:$E$105,B17,$G$26:$G$105,"Xuất"))</f>
        <v/>
      </c>
      <c r="I17" s="20">
        <f>IF(B17="","",IF(E17+G17=0,0,(E17*F17+SUMIFS($J$26:$J$105,$E$26:$E$105,B17,$G$26:$G$105,"Nhập"))/(E17+G17)))</f>
        <v/>
      </c>
      <c r="J17" s="20">
        <f>IF(B17="","",ROUND(H17*I17,0))</f>
        <v/>
      </c>
      <c r="K17" s="19">
        <f>IF(B17="","",E17+G17-H17)</f>
        <v/>
      </c>
      <c r="L17" s="20">
        <f>IF(B17="","",IF(K17&lt;0,"TỒN ÂM – kiểm lại phiếu xuất",ROUND(K17*I17,0)))</f>
        <v/>
      </c>
    </row>
    <row r="18">
      <c r="A18" s="11" t="n"/>
      <c r="B18" s="11" t="n"/>
      <c r="C18" s="11" t="n"/>
      <c r="D18" s="11" t="n"/>
      <c r="E18" s="11" t="n"/>
      <c r="F18" s="12" t="n"/>
      <c r="G18" s="19">
        <f>IF(B18="","",SUMIFS($H$26:$H$105,$E$26:$E$105,B18,$G$26:$G$105,"Nhập"))</f>
        <v/>
      </c>
      <c r="H18" s="19">
        <f>IF(B18="","",SUMIFS($H$26:$H$105,$E$26:$E$105,B18,$G$26:$G$105,"Xuất"))</f>
        <v/>
      </c>
      <c r="I18" s="20">
        <f>IF(B18="","",IF(E18+G18=0,0,(E18*F18+SUMIFS($J$26:$J$105,$E$26:$E$105,B18,$G$26:$G$105,"Nhập"))/(E18+G18)))</f>
        <v/>
      </c>
      <c r="J18" s="20">
        <f>IF(B18="","",ROUND(H18*I18,0))</f>
        <v/>
      </c>
      <c r="K18" s="19">
        <f>IF(B18="","",E18+G18-H18)</f>
        <v/>
      </c>
      <c r="L18" s="20">
        <f>IF(B18="","",IF(K18&lt;0,"TỒN ÂM – kiểm lại phiếu xuất",ROUND(K18*I18,0)))</f>
        <v/>
      </c>
    </row>
    <row r="19">
      <c r="A19" s="11" t="n"/>
      <c r="B19" s="11" t="n"/>
      <c r="C19" s="11" t="n"/>
      <c r="D19" s="11" t="n"/>
      <c r="E19" s="11" t="n"/>
      <c r="F19" s="12" t="n"/>
      <c r="G19" s="19">
        <f>IF(B19="","",SUMIFS($H$26:$H$105,$E$26:$E$105,B19,$G$26:$G$105,"Nhập"))</f>
        <v/>
      </c>
      <c r="H19" s="19">
        <f>IF(B19="","",SUMIFS($H$26:$H$105,$E$26:$E$105,B19,$G$26:$G$105,"Xuất"))</f>
        <v/>
      </c>
      <c r="I19" s="20">
        <f>IF(B19="","",IF(E19+G19=0,0,(E19*F19+SUMIFS($J$26:$J$105,$E$26:$E$105,B19,$G$26:$G$105,"Nhập"))/(E19+G19)))</f>
        <v/>
      </c>
      <c r="J19" s="20">
        <f>IF(B19="","",ROUND(H19*I19,0))</f>
        <v/>
      </c>
      <c r="K19" s="19">
        <f>IF(B19="","",E19+G19-H19)</f>
        <v/>
      </c>
      <c r="L19" s="20">
        <f>IF(B19="","",IF(K19&lt;0,"TỒN ÂM – kiểm lại phiếu xuất",ROUND(K19*I19,0)))</f>
        <v/>
      </c>
    </row>
    <row r="20">
      <c r="A20" s="11" t="n"/>
      <c r="B20" s="11" t="n"/>
      <c r="C20" s="11" t="n"/>
      <c r="D20" s="11" t="n"/>
      <c r="E20" s="11" t="n"/>
      <c r="F20" s="12" t="n"/>
      <c r="G20" s="19">
        <f>IF(B20="","",SUMIFS($H$26:$H$105,$E$26:$E$105,B20,$G$26:$G$105,"Nhập"))</f>
        <v/>
      </c>
      <c r="H20" s="19">
        <f>IF(B20="","",SUMIFS($H$26:$H$105,$E$26:$E$105,B20,$G$26:$G$105,"Xuất"))</f>
        <v/>
      </c>
      <c r="I20" s="20">
        <f>IF(B20="","",IF(E20+G20=0,0,(E20*F20+SUMIFS($J$26:$J$105,$E$26:$E$105,B20,$G$26:$G$105,"Nhập"))/(E20+G20)))</f>
        <v/>
      </c>
      <c r="J20" s="20">
        <f>IF(B20="","",ROUND(H20*I20,0))</f>
        <v/>
      </c>
      <c r="K20" s="19">
        <f>IF(B20="","",E20+G20-H20)</f>
        <v/>
      </c>
      <c r="L20" s="20">
        <f>IF(B20="","",IF(K20&lt;0,"TỒN ÂM – kiểm lại phiếu xuất",ROUND(K20*I20,0)))</f>
        <v/>
      </c>
    </row>
    <row r="21">
      <c r="D21" s="13" t="inlineStr">
        <is>
          <t>Cộng giá trị</t>
        </is>
      </c>
      <c r="E21" s="14">
        <f>SUMPRODUCT(E6:E20,F6:F20)</f>
        <v/>
      </c>
      <c r="J21" s="14">
        <f>SUM(J6:J20)</f>
        <v/>
      </c>
      <c r="L21" s="14">
        <f>SUMPRODUCT(--ISNUMBER(L6:L20),L6:L20)</f>
        <v/>
      </c>
    </row>
    <row r="22">
      <c r="A22" s="2" t="inlineStr">
        <is>
          <t>Ô E21 là giá trị tồn đầu kỳ (SL × đơn giá). Lô có SL tồn cuối bằng 0 thì để nguyên dòng đến hết kỳ.</t>
        </is>
      </c>
    </row>
    <row r="24">
      <c r="A24" s="18" t="inlineStr">
        <is>
          <t>BẢNG 2 – NHẬT KÝ NHẬP, XUẤT (mỗi phiếu một dòng)</t>
        </is>
      </c>
    </row>
    <row r="25">
      <c r="A25" s="5" t="inlineStr">
        <is>
          <t>Ngày</t>
        </is>
      </c>
      <c r="B25" s="5" t="inlineStr">
        <is>
          <t>Số chứng từ</t>
        </is>
      </c>
      <c r="C25" s="5" t="inlineStr">
        <is>
          <t>Mã hàng</t>
        </is>
      </c>
      <c r="D25" s="5" t="inlineStr">
        <is>
          <t>Tên hàng</t>
        </is>
      </c>
      <c r="E25" s="5" t="inlineStr">
        <is>
          <t>Mã lô</t>
        </is>
      </c>
      <c r="F25" s="5" t="inlineStr">
        <is>
          <t>Đơn vị tính</t>
        </is>
      </c>
      <c r="G25" s="5" t="inlineStr">
        <is>
          <t>Nhập / Xuất</t>
        </is>
      </c>
      <c r="H25" s="5" t="inlineStr">
        <is>
          <t>Số lượng</t>
        </is>
      </c>
      <c r="I25" s="5" t="inlineStr">
        <is>
          <t>Đơn giá nhập</t>
        </is>
      </c>
      <c r="J25" s="5" t="inlineStr">
        <is>
          <t>Thành tiền nhập</t>
        </is>
      </c>
      <c r="K25" s="5" t="inlineStr">
        <is>
          <t>Tồn lô sau dòng này</t>
        </is>
      </c>
      <c r="L25" s="5" t="inlineStr">
        <is>
          <t>Diễn giải</t>
        </is>
      </c>
    </row>
    <row r="26">
      <c r="A26" s="7" t="n">
        <v>46328</v>
      </c>
      <c r="B26" s="8" t="inlineStr">
        <is>
          <t>PNK-01</t>
        </is>
      </c>
      <c r="C26" s="8" t="inlineStr">
        <is>
          <t>TX-A</t>
        </is>
      </c>
      <c r="D26" s="21">
        <f>IF(E26="","",IFERROR(INDEX($D$6:$D$20,MATCH(E26,$B$6:$B$20,0)),"Mã lô chưa có ở Bảng 1"))</f>
        <v/>
      </c>
      <c r="E26" s="8" t="inlineStr">
        <is>
          <t>L2610-05</t>
        </is>
      </c>
      <c r="F26" s="21">
        <f>IF(E26="","",IFERROR(INDEX($C$6:$C$20,MATCH(E26,$B$6:$B$20,0)),""))</f>
        <v/>
      </c>
      <c r="G26" s="8" t="inlineStr">
        <is>
          <t>Nhập</t>
        </is>
      </c>
      <c r="H26" s="22" t="n">
        <v>10</v>
      </c>
      <c r="I26" s="9" t="n">
        <v>310000</v>
      </c>
      <c r="J26" s="20">
        <f>IF(AND(G26="Nhập",ISNUMBER(H26),ISNUMBER(I26)),H26*I26,"")</f>
        <v/>
      </c>
      <c r="K26" s="19">
        <f>IF(E26="","",SUMIF($B$6:$B$20,E26,$E$6:$E$20)+SUMIFS($H$26:H26,$E$26:E26,E26,$G$26:G26,"Nhập")-SUMIFS($H$26:H26,$E$26:E26,E26,$G$26:G26,"Xuất"))</f>
        <v/>
      </c>
      <c r="L26" s="8" t="inlineStr">
        <is>
          <t>Nhập theo hóa đơn 00001234, phiếu xuất kho nhà cung cấp</t>
        </is>
      </c>
    </row>
    <row r="27">
      <c r="A27" s="7" t="n">
        <v>46328</v>
      </c>
      <c r="B27" s="8" t="inlineStr">
        <is>
          <t>BK-0211</t>
        </is>
      </c>
      <c r="C27" s="8" t="inlineStr">
        <is>
          <t>TX-A</t>
        </is>
      </c>
      <c r="D27" s="21">
        <f>IF(E27="","",IFERROR(INDEX($D$6:$D$20,MATCH(E27,$B$6:$B$20,0)),"Mã lô chưa có ở Bảng 1"))</f>
        <v/>
      </c>
      <c r="E27" s="8" t="inlineStr">
        <is>
          <t>L2609-02</t>
        </is>
      </c>
      <c r="F27" s="21">
        <f>IF(E27="","",IFERROR(INDEX($C$6:$C$20,MATCH(E27,$B$6:$B$20,0)),""))</f>
        <v/>
      </c>
      <c r="G27" s="8" t="inlineStr">
        <is>
          <t>Xuất</t>
        </is>
      </c>
      <c r="H27" s="22" t="n">
        <v>1.4</v>
      </c>
      <c r="I27" s="9" t="n"/>
      <c r="J27" s="20">
        <f>IF(AND(G27="Nhập",ISNUMBER(H27),ISNUMBER(I27)),H27*I27,"")</f>
        <v/>
      </c>
      <c r="K27" s="19">
        <f>IF(E27="","",SUMIF($B$6:$B$20,E27,$E$6:$E$20)+SUMIFS($H$26:H27,$E$26:E27,E27,$G$26:G27,"Nhập")-SUMIFS($H$26:H27,$E$26:E27,E27,$G$26:G27,"Xuất"))</f>
        <v/>
      </c>
      <c r="L27" s="8" t="inlineStr">
        <is>
          <t>Bán lẻ ngày 02/11</t>
        </is>
      </c>
    </row>
    <row r="28">
      <c r="A28" s="7" t="n">
        <v>46329</v>
      </c>
      <c r="B28" s="8" t="inlineStr">
        <is>
          <t>BK-0311</t>
        </is>
      </c>
      <c r="C28" s="8" t="inlineStr">
        <is>
          <t>TX-A</t>
        </is>
      </c>
      <c r="D28" s="21">
        <f>IF(E28="","",IFERROR(INDEX($D$6:$D$20,MATCH(E28,$B$6:$B$20,0)),"Mã lô chưa có ở Bảng 1"))</f>
        <v/>
      </c>
      <c r="E28" s="8" t="inlineStr">
        <is>
          <t>L2609-02</t>
        </is>
      </c>
      <c r="F28" s="21">
        <f>IF(E28="","",IFERROR(INDEX($C$6:$C$20,MATCH(E28,$B$6:$B$20,0)),""))</f>
        <v/>
      </c>
      <c r="G28" s="8" t="inlineStr">
        <is>
          <t>Xuất</t>
        </is>
      </c>
      <c r="H28" s="22" t="n">
        <v>1.2</v>
      </c>
      <c r="I28" s="9" t="n"/>
      <c r="J28" s="20">
        <f>IF(AND(G28="Nhập",ISNUMBER(H28),ISNUMBER(I28)),H28*I28,"")</f>
        <v/>
      </c>
      <c r="K28" s="19">
        <f>IF(E28="","",SUMIF($B$6:$B$20,E28,$E$6:$E$20)+SUMIFS($H$26:H28,$E$26:E28,E28,$G$26:G28,"Nhập")-SUMIFS($H$26:H28,$E$26:E28,E28,$G$26:G28,"Xuất"))</f>
        <v/>
      </c>
      <c r="L28" s="8" t="inlineStr">
        <is>
          <t>Bán lẻ ngày 03/11</t>
        </is>
      </c>
    </row>
    <row r="29">
      <c r="A29" s="7" t="n">
        <v>46330</v>
      </c>
      <c r="B29" s="8" t="inlineStr">
        <is>
          <t>BK-0411</t>
        </is>
      </c>
      <c r="C29" s="8" t="inlineStr">
        <is>
          <t>TN-B</t>
        </is>
      </c>
      <c r="D29" s="21">
        <f>IF(E29="","",IFERROR(INDEX($D$6:$D$20,MATCH(E29,$B$6:$B$20,0)),"Mã lô chưa có ở Bảng 1"))</f>
        <v/>
      </c>
      <c r="E29" s="8" t="inlineStr">
        <is>
          <t>L2609-07</t>
        </is>
      </c>
      <c r="F29" s="21">
        <f>IF(E29="","",IFERROR(INDEX($C$6:$C$20,MATCH(E29,$B$6:$B$20,0)),""))</f>
        <v/>
      </c>
      <c r="G29" s="8" t="inlineStr">
        <is>
          <t>Xuất</t>
        </is>
      </c>
      <c r="H29" s="22" t="n">
        <v>0.6</v>
      </c>
      <c r="I29" s="9" t="n"/>
      <c r="J29" s="20">
        <f>IF(AND(G29="Nhập",ISNUMBER(H29),ISNUMBER(I29)),H29*I29,"")</f>
        <v/>
      </c>
      <c r="K29" s="19">
        <f>IF(E29="","",SUMIF($B$6:$B$20,E29,$E$6:$E$20)+SUMIFS($H$26:H29,$E$26:E29,E29,$G$26:G29,"Nhập")-SUMIFS($H$26:H29,$E$26:E29,E29,$G$26:G29,"Xuất"))</f>
        <v/>
      </c>
      <c r="L29" s="8" t="inlineStr">
        <is>
          <t>Bán lẻ ngày 04/11</t>
        </is>
      </c>
    </row>
    <row r="30">
      <c r="A30" s="7" t="n">
        <v>46331</v>
      </c>
      <c r="B30" s="8" t="inlineStr">
        <is>
          <t>BK-0511</t>
        </is>
      </c>
      <c r="C30" s="8" t="inlineStr">
        <is>
          <t>TX-A</t>
        </is>
      </c>
      <c r="D30" s="21">
        <f>IF(E30="","",IFERROR(INDEX($D$6:$D$20,MATCH(E30,$B$6:$B$20,0)),"Mã lô chưa có ở Bảng 1"))</f>
        <v/>
      </c>
      <c r="E30" s="8" t="inlineStr">
        <is>
          <t>L2609-02</t>
        </is>
      </c>
      <c r="F30" s="21">
        <f>IF(E30="","",IFERROR(INDEX($C$6:$C$20,MATCH(E30,$B$6:$B$20,0)),""))</f>
        <v/>
      </c>
      <c r="G30" s="8" t="inlineStr">
        <is>
          <t>Xuất</t>
        </is>
      </c>
      <c r="H30" s="22" t="n">
        <v>1</v>
      </c>
      <c r="I30" s="9" t="n"/>
      <c r="J30" s="20">
        <f>IF(AND(G30="Nhập",ISNUMBER(H30),ISNUMBER(I30)),H30*I30,"")</f>
        <v/>
      </c>
      <c r="K30" s="19">
        <f>IF(E30="","",SUMIF($B$6:$B$20,E30,$E$6:$E$20)+SUMIFS($H$26:H30,$E$26:E30,E30,$G$26:G30,"Nhập")-SUMIFS($H$26:H30,$E$26:E30,E30,$G$26:G30,"Xuất"))</f>
        <v/>
      </c>
      <c r="L30" s="8" t="inlineStr">
        <is>
          <t>Bán lẻ ngày 05/11</t>
        </is>
      </c>
    </row>
    <row r="31">
      <c r="A31" s="7" t="n">
        <v>46333</v>
      </c>
      <c r="B31" s="8" t="inlineStr">
        <is>
          <t>HĐ 00000012</t>
        </is>
      </c>
      <c r="C31" s="8" t="inlineStr">
        <is>
          <t>TX-A</t>
        </is>
      </c>
      <c r="D31" s="21">
        <f>IF(E31="","",IFERROR(INDEX($D$6:$D$20,MATCH(E31,$B$6:$B$20,0)),"Mã lô chưa có ở Bảng 1"))</f>
        <v/>
      </c>
      <c r="E31" s="8" t="inlineStr">
        <is>
          <t>L2609-02</t>
        </is>
      </c>
      <c r="F31" s="21">
        <f>IF(E31="","",IFERROR(INDEX($C$6:$C$20,MATCH(E31,$B$6:$B$20,0)),""))</f>
        <v/>
      </c>
      <c r="G31" s="8" t="inlineStr">
        <is>
          <t>Xuất</t>
        </is>
      </c>
      <c r="H31" s="22" t="n">
        <v>4.4</v>
      </c>
      <c r="I31" s="9" t="n"/>
      <c r="J31" s="20">
        <f>IF(AND(G31="Nhập",ISNUMBER(H31),ISNUMBER(I31)),H31*I31,"")</f>
        <v/>
      </c>
      <c r="K31" s="19">
        <f>IF(E31="","",SUMIF($B$6:$B$20,E31,$E$6:$E$20)+SUMIFS($H$26:H31,$E$26:E31,E31,$G$26:G31,"Nhập")-SUMIFS($H$26:H31,$E$26:E31,E31,$G$26:G31,"Xuất"))</f>
        <v/>
      </c>
      <c r="L31" s="8" t="inlineStr">
        <is>
          <t>Giao quán nước, phần còn lại của lô cũ</t>
        </is>
      </c>
    </row>
    <row r="32">
      <c r="A32" s="7" t="n">
        <v>46333</v>
      </c>
      <c r="B32" s="8" t="inlineStr">
        <is>
          <t>HĐ 00000012</t>
        </is>
      </c>
      <c r="C32" s="8" t="inlineStr">
        <is>
          <t>TX-A</t>
        </is>
      </c>
      <c r="D32" s="21">
        <f>IF(E32="","",IFERROR(INDEX($D$6:$D$20,MATCH(E32,$B$6:$B$20,0)),"Mã lô chưa có ở Bảng 1"))</f>
        <v/>
      </c>
      <c r="E32" s="8" t="inlineStr">
        <is>
          <t>L2610-05</t>
        </is>
      </c>
      <c r="F32" s="21">
        <f>IF(E32="","",IFERROR(INDEX($C$6:$C$20,MATCH(E32,$B$6:$B$20,0)),""))</f>
        <v/>
      </c>
      <c r="G32" s="8" t="inlineStr">
        <is>
          <t>Xuất</t>
        </is>
      </c>
      <c r="H32" s="22" t="n">
        <v>1.6</v>
      </c>
      <c r="I32" s="9" t="n"/>
      <c r="J32" s="20">
        <f>IF(AND(G32="Nhập",ISNUMBER(H32),ISNUMBER(I32)),H32*I32,"")</f>
        <v/>
      </c>
      <c r="K32" s="19">
        <f>IF(E32="","",SUMIF($B$6:$B$20,E32,$E$6:$E$20)+SUMIFS($H$26:H32,$E$26:E32,E32,$G$26:G32,"Nhập")-SUMIFS($H$26:H32,$E$26:E32,E32,$G$26:G32,"Xuất"))</f>
        <v/>
      </c>
      <c r="L32" s="8" t="inlineStr">
        <is>
          <t>Giao quán nước, lấy thêm từ lô mới</t>
        </is>
      </c>
    </row>
    <row r="33">
      <c r="A33" s="7" t="n">
        <v>46334</v>
      </c>
      <c r="B33" s="8" t="inlineStr">
        <is>
          <t>BK-0811</t>
        </is>
      </c>
      <c r="C33" s="8" t="inlineStr">
        <is>
          <t>HQ-01</t>
        </is>
      </c>
      <c r="D33" s="21">
        <f>IF(E33="","",IFERROR(INDEX($D$6:$D$20,MATCH(E33,$B$6:$B$20,0)),"Mã lô chưa có ở Bảng 1"))</f>
        <v/>
      </c>
      <c r="E33" s="8" t="inlineStr">
        <is>
          <t>L2610-01</t>
        </is>
      </c>
      <c r="F33" s="21">
        <f>IF(E33="","",IFERROR(INDEX($C$6:$C$20,MATCH(E33,$B$6:$B$20,0)),""))</f>
        <v/>
      </c>
      <c r="G33" s="8" t="inlineStr">
        <is>
          <t>Xuất</t>
        </is>
      </c>
      <c r="H33" s="22" t="n">
        <v>4</v>
      </c>
      <c r="I33" s="9" t="n"/>
      <c r="J33" s="20">
        <f>IF(AND(G33="Nhập",ISNUMBER(H33),ISNUMBER(I33)),H33*I33,"")</f>
        <v/>
      </c>
      <c r="K33" s="19">
        <f>IF(E33="","",SUMIF($B$6:$B$20,E33,$E$6:$E$20)+SUMIFS($H$26:H33,$E$26:E33,E33,$G$26:G33,"Nhập")-SUMIFS($H$26:H33,$E$26:E33,E33,$G$26:G33,"Xuất"))</f>
        <v/>
      </c>
      <c r="L33" s="8" t="inlineStr">
        <is>
          <t>Hộp quà bán cuối tuần</t>
        </is>
      </c>
    </row>
    <row r="34">
      <c r="A34" s="7" t="n">
        <v>46334</v>
      </c>
      <c r="B34" s="8" t="inlineStr">
        <is>
          <t>PX-PC1</t>
        </is>
      </c>
      <c r="C34" s="8" t="inlineStr">
        <is>
          <t>TX-A</t>
        </is>
      </c>
      <c r="D34" s="21">
        <f>IF(E34="","",IFERROR(INDEX($D$6:$D$20,MATCH(E34,$B$6:$B$20,0)),"Mã lô chưa có ở Bảng 1"))</f>
        <v/>
      </c>
      <c r="E34" s="8" t="inlineStr">
        <is>
          <t>L2610-05</t>
        </is>
      </c>
      <c r="F34" s="21">
        <f>IF(E34="","",IFERROR(INDEX($C$6:$C$20,MATCH(E34,$B$6:$B$20,0)),""))</f>
        <v/>
      </c>
      <c r="G34" s="8" t="inlineStr">
        <is>
          <t>Xuất</t>
        </is>
      </c>
      <c r="H34" s="22" t="n">
        <v>1.2</v>
      </c>
      <c r="I34" s="9" t="n"/>
      <c r="J34" s="20">
        <f>IF(AND(G34="Nhập",ISNUMBER(H34),ISNUMBER(I34)),H34*I34,"")</f>
        <v/>
      </c>
      <c r="K34" s="19">
        <f>IF(E34="","",SUMIF($B$6:$B$20,E34,$E$6:$E$20)+SUMIFS($H$26:H34,$E$26:E34,E34,$G$26:G34,"Nhập")-SUMIFS($H$26:H34,$E$26:E34,E34,$G$26:G34,"Xuất"))</f>
        <v/>
      </c>
      <c r="L34" s="8" t="inlineStr">
        <is>
          <t>Trà nền xuất cho quầy pha chế cả tuần</t>
        </is>
      </c>
    </row>
    <row r="35">
      <c r="A35" s="10" t="n"/>
      <c r="B35" s="11" t="n"/>
      <c r="C35" s="11" t="n"/>
      <c r="D35" s="21">
        <f>IF(E35="","",IFERROR(INDEX($D$6:$D$20,MATCH(E35,$B$6:$B$20,0)),"Mã lô chưa có ở Bảng 1"))</f>
        <v/>
      </c>
      <c r="E35" s="11" t="n"/>
      <c r="F35" s="21">
        <f>IF(E35="","",IFERROR(INDEX($C$6:$C$20,MATCH(E35,$B$6:$B$20,0)),""))</f>
        <v/>
      </c>
      <c r="G35" s="11" t="n"/>
      <c r="H35" s="23" t="n"/>
      <c r="I35" s="12" t="n"/>
      <c r="J35" s="20">
        <f>IF(AND(G35="Nhập",ISNUMBER(H35),ISNUMBER(I35)),H35*I35,"")</f>
        <v/>
      </c>
      <c r="K35" s="19">
        <f>IF(E35="","",SUMIF($B$6:$B$20,E35,$E$6:$E$20)+SUMIFS($H$26:H35,$E$26:E35,E35,$G$26:G35,"Nhập")-SUMIFS($H$26:H35,$E$26:E35,E35,$G$26:G35,"Xuất"))</f>
        <v/>
      </c>
      <c r="L35" s="11" t="n"/>
    </row>
    <row r="36">
      <c r="A36" s="10" t="n"/>
      <c r="B36" s="11" t="n"/>
      <c r="C36" s="11" t="n"/>
      <c r="D36" s="21">
        <f>IF(E36="","",IFERROR(INDEX($D$6:$D$20,MATCH(E36,$B$6:$B$20,0)),"Mã lô chưa có ở Bảng 1"))</f>
        <v/>
      </c>
      <c r="E36" s="11" t="n"/>
      <c r="F36" s="21">
        <f>IF(E36="","",IFERROR(INDEX($C$6:$C$20,MATCH(E36,$B$6:$B$20,0)),""))</f>
        <v/>
      </c>
      <c r="G36" s="11" t="n"/>
      <c r="H36" s="23" t="n"/>
      <c r="I36" s="12" t="n"/>
      <c r="J36" s="20">
        <f>IF(AND(G36="Nhập",ISNUMBER(H36),ISNUMBER(I36)),H36*I36,"")</f>
        <v/>
      </c>
      <c r="K36" s="19">
        <f>IF(E36="","",SUMIF($B$6:$B$20,E36,$E$6:$E$20)+SUMIFS($H$26:H36,$E$26:E36,E36,$G$26:G36,"Nhập")-SUMIFS($H$26:H36,$E$26:E36,E36,$G$26:G36,"Xuất"))</f>
        <v/>
      </c>
      <c r="L36" s="11" t="n"/>
    </row>
    <row r="37">
      <c r="A37" s="10" t="n"/>
      <c r="B37" s="11" t="n"/>
      <c r="C37" s="11" t="n"/>
      <c r="D37" s="21">
        <f>IF(E37="","",IFERROR(INDEX($D$6:$D$20,MATCH(E37,$B$6:$B$20,0)),"Mã lô chưa có ở Bảng 1"))</f>
        <v/>
      </c>
      <c r="E37" s="11" t="n"/>
      <c r="F37" s="21">
        <f>IF(E37="","",IFERROR(INDEX($C$6:$C$20,MATCH(E37,$B$6:$B$20,0)),""))</f>
        <v/>
      </c>
      <c r="G37" s="11" t="n"/>
      <c r="H37" s="23" t="n"/>
      <c r="I37" s="12" t="n"/>
      <c r="J37" s="20">
        <f>IF(AND(G37="Nhập",ISNUMBER(H37),ISNUMBER(I37)),H37*I37,"")</f>
        <v/>
      </c>
      <c r="K37" s="19">
        <f>IF(E37="","",SUMIF($B$6:$B$20,E37,$E$6:$E$20)+SUMIFS($H$26:H37,$E$26:E37,E37,$G$26:G37,"Nhập")-SUMIFS($H$26:H37,$E$26:E37,E37,$G$26:G37,"Xuất"))</f>
        <v/>
      </c>
      <c r="L37" s="11" t="n"/>
    </row>
    <row r="38">
      <c r="A38" s="10" t="n"/>
      <c r="B38" s="11" t="n"/>
      <c r="C38" s="11" t="n"/>
      <c r="D38" s="21">
        <f>IF(E38="","",IFERROR(INDEX($D$6:$D$20,MATCH(E38,$B$6:$B$20,0)),"Mã lô chưa có ở Bảng 1"))</f>
        <v/>
      </c>
      <c r="E38" s="11" t="n"/>
      <c r="F38" s="21">
        <f>IF(E38="","",IFERROR(INDEX($C$6:$C$20,MATCH(E38,$B$6:$B$20,0)),""))</f>
        <v/>
      </c>
      <c r="G38" s="11" t="n"/>
      <c r="H38" s="23" t="n"/>
      <c r="I38" s="12" t="n"/>
      <c r="J38" s="20">
        <f>IF(AND(G38="Nhập",ISNUMBER(H38),ISNUMBER(I38)),H38*I38,"")</f>
        <v/>
      </c>
      <c r="K38" s="19">
        <f>IF(E38="","",SUMIF($B$6:$B$20,E38,$E$6:$E$20)+SUMIFS($H$26:H38,$E$26:E38,E38,$G$26:G38,"Nhập")-SUMIFS($H$26:H38,$E$26:E38,E38,$G$26:G38,"Xuất"))</f>
        <v/>
      </c>
      <c r="L38" s="11" t="n"/>
    </row>
    <row r="39">
      <c r="A39" s="10" t="n"/>
      <c r="B39" s="11" t="n"/>
      <c r="C39" s="11" t="n"/>
      <c r="D39" s="21">
        <f>IF(E39="","",IFERROR(INDEX($D$6:$D$20,MATCH(E39,$B$6:$B$20,0)),"Mã lô chưa có ở Bảng 1"))</f>
        <v/>
      </c>
      <c r="E39" s="11" t="n"/>
      <c r="F39" s="21">
        <f>IF(E39="","",IFERROR(INDEX($C$6:$C$20,MATCH(E39,$B$6:$B$20,0)),""))</f>
        <v/>
      </c>
      <c r="G39" s="11" t="n"/>
      <c r="H39" s="23" t="n"/>
      <c r="I39" s="12" t="n"/>
      <c r="J39" s="20">
        <f>IF(AND(G39="Nhập",ISNUMBER(H39),ISNUMBER(I39)),H39*I39,"")</f>
        <v/>
      </c>
      <c r="K39" s="19">
        <f>IF(E39="","",SUMIF($B$6:$B$20,E39,$E$6:$E$20)+SUMIFS($H$26:H39,$E$26:E39,E39,$G$26:G39,"Nhập")-SUMIFS($H$26:H39,$E$26:E39,E39,$G$26:G39,"Xuất"))</f>
        <v/>
      </c>
      <c r="L39" s="11" t="n"/>
    </row>
    <row r="40">
      <c r="A40" s="10" t="n"/>
      <c r="B40" s="11" t="n"/>
      <c r="C40" s="11" t="n"/>
      <c r="D40" s="21">
        <f>IF(E40="","",IFERROR(INDEX($D$6:$D$20,MATCH(E40,$B$6:$B$20,0)),"Mã lô chưa có ở Bảng 1"))</f>
        <v/>
      </c>
      <c r="E40" s="11" t="n"/>
      <c r="F40" s="21">
        <f>IF(E40="","",IFERROR(INDEX($C$6:$C$20,MATCH(E40,$B$6:$B$20,0)),""))</f>
        <v/>
      </c>
      <c r="G40" s="11" t="n"/>
      <c r="H40" s="23" t="n"/>
      <c r="I40" s="12" t="n"/>
      <c r="J40" s="20">
        <f>IF(AND(G40="Nhập",ISNUMBER(H40),ISNUMBER(I40)),H40*I40,"")</f>
        <v/>
      </c>
      <c r="K40" s="19">
        <f>IF(E40="","",SUMIF($B$6:$B$20,E40,$E$6:$E$20)+SUMIFS($H$26:H40,$E$26:E40,E40,$G$26:G40,"Nhập")-SUMIFS($H$26:H40,$E$26:E40,E40,$G$26:G40,"Xuất"))</f>
        <v/>
      </c>
      <c r="L40" s="11" t="n"/>
    </row>
    <row r="41">
      <c r="A41" s="10" t="n"/>
      <c r="B41" s="11" t="n"/>
      <c r="C41" s="11" t="n"/>
      <c r="D41" s="21">
        <f>IF(E41="","",IFERROR(INDEX($D$6:$D$20,MATCH(E41,$B$6:$B$20,0)),"Mã lô chưa có ở Bảng 1"))</f>
        <v/>
      </c>
      <c r="E41" s="11" t="n"/>
      <c r="F41" s="21">
        <f>IF(E41="","",IFERROR(INDEX($C$6:$C$20,MATCH(E41,$B$6:$B$20,0)),""))</f>
        <v/>
      </c>
      <c r="G41" s="11" t="n"/>
      <c r="H41" s="23" t="n"/>
      <c r="I41" s="12" t="n"/>
      <c r="J41" s="20">
        <f>IF(AND(G41="Nhập",ISNUMBER(H41),ISNUMBER(I41)),H41*I41,"")</f>
        <v/>
      </c>
      <c r="K41" s="19">
        <f>IF(E41="","",SUMIF($B$6:$B$20,E41,$E$6:$E$20)+SUMIFS($H$26:H41,$E$26:E41,E41,$G$26:G41,"Nhập")-SUMIFS($H$26:H41,$E$26:E41,E41,$G$26:G41,"Xuất"))</f>
        <v/>
      </c>
      <c r="L41" s="11" t="n"/>
    </row>
    <row r="42">
      <c r="A42" s="10" t="n"/>
      <c r="B42" s="11" t="n"/>
      <c r="C42" s="11" t="n"/>
      <c r="D42" s="21">
        <f>IF(E42="","",IFERROR(INDEX($D$6:$D$20,MATCH(E42,$B$6:$B$20,0)),"Mã lô chưa có ở Bảng 1"))</f>
        <v/>
      </c>
      <c r="E42" s="11" t="n"/>
      <c r="F42" s="21">
        <f>IF(E42="","",IFERROR(INDEX($C$6:$C$20,MATCH(E42,$B$6:$B$20,0)),""))</f>
        <v/>
      </c>
      <c r="G42" s="11" t="n"/>
      <c r="H42" s="23" t="n"/>
      <c r="I42" s="12" t="n"/>
      <c r="J42" s="20">
        <f>IF(AND(G42="Nhập",ISNUMBER(H42),ISNUMBER(I42)),H42*I42,"")</f>
        <v/>
      </c>
      <c r="K42" s="19">
        <f>IF(E42="","",SUMIF($B$6:$B$20,E42,$E$6:$E$20)+SUMIFS($H$26:H42,$E$26:E42,E42,$G$26:G42,"Nhập")-SUMIFS($H$26:H42,$E$26:E42,E42,$G$26:G42,"Xuất"))</f>
        <v/>
      </c>
      <c r="L42" s="11" t="n"/>
    </row>
    <row r="43">
      <c r="A43" s="10" t="n"/>
      <c r="B43" s="11" t="n"/>
      <c r="C43" s="11" t="n"/>
      <c r="D43" s="21">
        <f>IF(E43="","",IFERROR(INDEX($D$6:$D$20,MATCH(E43,$B$6:$B$20,0)),"Mã lô chưa có ở Bảng 1"))</f>
        <v/>
      </c>
      <c r="E43" s="11" t="n"/>
      <c r="F43" s="21">
        <f>IF(E43="","",IFERROR(INDEX($C$6:$C$20,MATCH(E43,$B$6:$B$20,0)),""))</f>
        <v/>
      </c>
      <c r="G43" s="11" t="n"/>
      <c r="H43" s="23" t="n"/>
      <c r="I43" s="12" t="n"/>
      <c r="J43" s="20">
        <f>IF(AND(G43="Nhập",ISNUMBER(H43),ISNUMBER(I43)),H43*I43,"")</f>
        <v/>
      </c>
      <c r="K43" s="19">
        <f>IF(E43="","",SUMIF($B$6:$B$20,E43,$E$6:$E$20)+SUMIFS($H$26:H43,$E$26:E43,E43,$G$26:G43,"Nhập")-SUMIFS($H$26:H43,$E$26:E43,E43,$G$26:G43,"Xuất"))</f>
        <v/>
      </c>
      <c r="L43" s="11" t="n"/>
    </row>
    <row r="44">
      <c r="A44" s="10" t="n"/>
      <c r="B44" s="11" t="n"/>
      <c r="C44" s="11" t="n"/>
      <c r="D44" s="21">
        <f>IF(E44="","",IFERROR(INDEX($D$6:$D$20,MATCH(E44,$B$6:$B$20,0)),"Mã lô chưa có ở Bảng 1"))</f>
        <v/>
      </c>
      <c r="E44" s="11" t="n"/>
      <c r="F44" s="21">
        <f>IF(E44="","",IFERROR(INDEX($C$6:$C$20,MATCH(E44,$B$6:$B$20,0)),""))</f>
        <v/>
      </c>
      <c r="G44" s="11" t="n"/>
      <c r="H44" s="23" t="n"/>
      <c r="I44" s="12" t="n"/>
      <c r="J44" s="20">
        <f>IF(AND(G44="Nhập",ISNUMBER(H44),ISNUMBER(I44)),H44*I44,"")</f>
        <v/>
      </c>
      <c r="K44" s="19">
        <f>IF(E44="","",SUMIF($B$6:$B$20,E44,$E$6:$E$20)+SUMIFS($H$26:H44,$E$26:E44,E44,$G$26:G44,"Nhập")-SUMIFS($H$26:H44,$E$26:E44,E44,$G$26:G44,"Xuất"))</f>
        <v/>
      </c>
      <c r="L44" s="11" t="n"/>
    </row>
    <row r="45">
      <c r="A45" s="10" t="n"/>
      <c r="B45" s="11" t="n"/>
      <c r="C45" s="11" t="n"/>
      <c r="D45" s="21">
        <f>IF(E45="","",IFERROR(INDEX($D$6:$D$20,MATCH(E45,$B$6:$B$20,0)),"Mã lô chưa có ở Bảng 1"))</f>
        <v/>
      </c>
      <c r="E45" s="11" t="n"/>
      <c r="F45" s="21">
        <f>IF(E45="","",IFERROR(INDEX($C$6:$C$20,MATCH(E45,$B$6:$B$20,0)),""))</f>
        <v/>
      </c>
      <c r="G45" s="11" t="n"/>
      <c r="H45" s="23" t="n"/>
      <c r="I45" s="12" t="n"/>
      <c r="J45" s="20">
        <f>IF(AND(G45="Nhập",ISNUMBER(H45),ISNUMBER(I45)),H45*I45,"")</f>
        <v/>
      </c>
      <c r="K45" s="19">
        <f>IF(E45="","",SUMIF($B$6:$B$20,E45,$E$6:$E$20)+SUMIFS($H$26:H45,$E$26:E45,E45,$G$26:G45,"Nhập")-SUMIFS($H$26:H45,$E$26:E45,E45,$G$26:G45,"Xuất"))</f>
        <v/>
      </c>
      <c r="L45" s="11" t="n"/>
    </row>
    <row r="46">
      <c r="A46" s="10" t="n"/>
      <c r="B46" s="11" t="n"/>
      <c r="C46" s="11" t="n"/>
      <c r="D46" s="21">
        <f>IF(E46="","",IFERROR(INDEX($D$6:$D$20,MATCH(E46,$B$6:$B$20,0)),"Mã lô chưa có ở Bảng 1"))</f>
        <v/>
      </c>
      <c r="E46" s="11" t="n"/>
      <c r="F46" s="21">
        <f>IF(E46="","",IFERROR(INDEX($C$6:$C$20,MATCH(E46,$B$6:$B$20,0)),""))</f>
        <v/>
      </c>
      <c r="G46" s="11" t="n"/>
      <c r="H46" s="23" t="n"/>
      <c r="I46" s="12" t="n"/>
      <c r="J46" s="20">
        <f>IF(AND(G46="Nhập",ISNUMBER(H46),ISNUMBER(I46)),H46*I46,"")</f>
        <v/>
      </c>
      <c r="K46" s="19">
        <f>IF(E46="","",SUMIF($B$6:$B$20,E46,$E$6:$E$20)+SUMIFS($H$26:H46,$E$26:E46,E46,$G$26:G46,"Nhập")-SUMIFS($H$26:H46,$E$26:E46,E46,$G$26:G46,"Xuất"))</f>
        <v/>
      </c>
      <c r="L46" s="11" t="n"/>
    </row>
    <row r="47">
      <c r="A47" s="10" t="n"/>
      <c r="B47" s="11" t="n"/>
      <c r="C47" s="11" t="n"/>
      <c r="D47" s="21">
        <f>IF(E47="","",IFERROR(INDEX($D$6:$D$20,MATCH(E47,$B$6:$B$20,0)),"Mã lô chưa có ở Bảng 1"))</f>
        <v/>
      </c>
      <c r="E47" s="11" t="n"/>
      <c r="F47" s="21">
        <f>IF(E47="","",IFERROR(INDEX($C$6:$C$20,MATCH(E47,$B$6:$B$20,0)),""))</f>
        <v/>
      </c>
      <c r="G47" s="11" t="n"/>
      <c r="H47" s="23" t="n"/>
      <c r="I47" s="12" t="n"/>
      <c r="J47" s="20">
        <f>IF(AND(G47="Nhập",ISNUMBER(H47),ISNUMBER(I47)),H47*I47,"")</f>
        <v/>
      </c>
      <c r="K47" s="19">
        <f>IF(E47="","",SUMIF($B$6:$B$20,E47,$E$6:$E$20)+SUMIFS($H$26:H47,$E$26:E47,E47,$G$26:G47,"Nhập")-SUMIFS($H$26:H47,$E$26:E47,E47,$G$26:G47,"Xuất"))</f>
        <v/>
      </c>
      <c r="L47" s="11" t="n"/>
    </row>
    <row r="48">
      <c r="A48" s="10" t="n"/>
      <c r="B48" s="11" t="n"/>
      <c r="C48" s="11" t="n"/>
      <c r="D48" s="21">
        <f>IF(E48="","",IFERROR(INDEX($D$6:$D$20,MATCH(E48,$B$6:$B$20,0)),"Mã lô chưa có ở Bảng 1"))</f>
        <v/>
      </c>
      <c r="E48" s="11" t="n"/>
      <c r="F48" s="21">
        <f>IF(E48="","",IFERROR(INDEX($C$6:$C$20,MATCH(E48,$B$6:$B$20,0)),""))</f>
        <v/>
      </c>
      <c r="G48" s="11" t="n"/>
      <c r="H48" s="23" t="n"/>
      <c r="I48" s="12" t="n"/>
      <c r="J48" s="20">
        <f>IF(AND(G48="Nhập",ISNUMBER(H48),ISNUMBER(I48)),H48*I48,"")</f>
        <v/>
      </c>
      <c r="K48" s="19">
        <f>IF(E48="","",SUMIF($B$6:$B$20,E48,$E$6:$E$20)+SUMIFS($H$26:H48,$E$26:E48,E48,$G$26:G48,"Nhập")-SUMIFS($H$26:H48,$E$26:E48,E48,$G$26:G48,"Xuất"))</f>
        <v/>
      </c>
      <c r="L48" s="11" t="n"/>
    </row>
    <row r="49">
      <c r="A49" s="10" t="n"/>
      <c r="B49" s="11" t="n"/>
      <c r="C49" s="11" t="n"/>
      <c r="D49" s="21">
        <f>IF(E49="","",IFERROR(INDEX($D$6:$D$20,MATCH(E49,$B$6:$B$20,0)),"Mã lô chưa có ở Bảng 1"))</f>
        <v/>
      </c>
      <c r="E49" s="11" t="n"/>
      <c r="F49" s="21">
        <f>IF(E49="","",IFERROR(INDEX($C$6:$C$20,MATCH(E49,$B$6:$B$20,0)),""))</f>
        <v/>
      </c>
      <c r="G49" s="11" t="n"/>
      <c r="H49" s="23" t="n"/>
      <c r="I49" s="12" t="n"/>
      <c r="J49" s="20">
        <f>IF(AND(G49="Nhập",ISNUMBER(H49),ISNUMBER(I49)),H49*I49,"")</f>
        <v/>
      </c>
      <c r="K49" s="19">
        <f>IF(E49="","",SUMIF($B$6:$B$20,E49,$E$6:$E$20)+SUMIFS($H$26:H49,$E$26:E49,E49,$G$26:G49,"Nhập")-SUMIFS($H$26:H49,$E$26:E49,E49,$G$26:G49,"Xuất"))</f>
        <v/>
      </c>
      <c r="L49" s="11" t="n"/>
    </row>
    <row r="50">
      <c r="A50" s="10" t="n"/>
      <c r="B50" s="11" t="n"/>
      <c r="C50" s="11" t="n"/>
      <c r="D50" s="21">
        <f>IF(E50="","",IFERROR(INDEX($D$6:$D$20,MATCH(E50,$B$6:$B$20,0)),"Mã lô chưa có ở Bảng 1"))</f>
        <v/>
      </c>
      <c r="E50" s="11" t="n"/>
      <c r="F50" s="21">
        <f>IF(E50="","",IFERROR(INDEX($C$6:$C$20,MATCH(E50,$B$6:$B$20,0)),""))</f>
        <v/>
      </c>
      <c r="G50" s="11" t="n"/>
      <c r="H50" s="23" t="n"/>
      <c r="I50" s="12" t="n"/>
      <c r="J50" s="20">
        <f>IF(AND(G50="Nhập",ISNUMBER(H50),ISNUMBER(I50)),H50*I50,"")</f>
        <v/>
      </c>
      <c r="K50" s="19">
        <f>IF(E50="","",SUMIF($B$6:$B$20,E50,$E$6:$E$20)+SUMIFS($H$26:H50,$E$26:E50,E50,$G$26:G50,"Nhập")-SUMIFS($H$26:H50,$E$26:E50,E50,$G$26:G50,"Xuất"))</f>
        <v/>
      </c>
      <c r="L50" s="11" t="n"/>
    </row>
    <row r="51">
      <c r="A51" s="10" t="n"/>
      <c r="B51" s="11" t="n"/>
      <c r="C51" s="11" t="n"/>
      <c r="D51" s="21">
        <f>IF(E51="","",IFERROR(INDEX($D$6:$D$20,MATCH(E51,$B$6:$B$20,0)),"Mã lô chưa có ở Bảng 1"))</f>
        <v/>
      </c>
      <c r="E51" s="11" t="n"/>
      <c r="F51" s="21">
        <f>IF(E51="","",IFERROR(INDEX($C$6:$C$20,MATCH(E51,$B$6:$B$20,0)),""))</f>
        <v/>
      </c>
      <c r="G51" s="11" t="n"/>
      <c r="H51" s="23" t="n"/>
      <c r="I51" s="12" t="n"/>
      <c r="J51" s="20">
        <f>IF(AND(G51="Nhập",ISNUMBER(H51),ISNUMBER(I51)),H51*I51,"")</f>
        <v/>
      </c>
      <c r="K51" s="19">
        <f>IF(E51="","",SUMIF($B$6:$B$20,E51,$E$6:$E$20)+SUMIFS($H$26:H51,$E$26:E51,E51,$G$26:G51,"Nhập")-SUMIFS($H$26:H51,$E$26:E51,E51,$G$26:G51,"Xuất"))</f>
        <v/>
      </c>
      <c r="L51" s="11" t="n"/>
    </row>
    <row r="52">
      <c r="A52" s="10" t="n"/>
      <c r="B52" s="11" t="n"/>
      <c r="C52" s="11" t="n"/>
      <c r="D52" s="21">
        <f>IF(E52="","",IFERROR(INDEX($D$6:$D$20,MATCH(E52,$B$6:$B$20,0)),"Mã lô chưa có ở Bảng 1"))</f>
        <v/>
      </c>
      <c r="E52" s="11" t="n"/>
      <c r="F52" s="21">
        <f>IF(E52="","",IFERROR(INDEX($C$6:$C$20,MATCH(E52,$B$6:$B$20,0)),""))</f>
        <v/>
      </c>
      <c r="G52" s="11" t="n"/>
      <c r="H52" s="23" t="n"/>
      <c r="I52" s="12" t="n"/>
      <c r="J52" s="20">
        <f>IF(AND(G52="Nhập",ISNUMBER(H52),ISNUMBER(I52)),H52*I52,"")</f>
        <v/>
      </c>
      <c r="K52" s="19">
        <f>IF(E52="","",SUMIF($B$6:$B$20,E52,$E$6:$E$20)+SUMIFS($H$26:H52,$E$26:E52,E52,$G$26:G52,"Nhập")-SUMIFS($H$26:H52,$E$26:E52,E52,$G$26:G52,"Xuất"))</f>
        <v/>
      </c>
      <c r="L52" s="11" t="n"/>
    </row>
    <row r="53">
      <c r="A53" s="10" t="n"/>
      <c r="B53" s="11" t="n"/>
      <c r="C53" s="11" t="n"/>
      <c r="D53" s="21">
        <f>IF(E53="","",IFERROR(INDEX($D$6:$D$20,MATCH(E53,$B$6:$B$20,0)),"Mã lô chưa có ở Bảng 1"))</f>
        <v/>
      </c>
      <c r="E53" s="11" t="n"/>
      <c r="F53" s="21">
        <f>IF(E53="","",IFERROR(INDEX($C$6:$C$20,MATCH(E53,$B$6:$B$20,0)),""))</f>
        <v/>
      </c>
      <c r="G53" s="11" t="n"/>
      <c r="H53" s="23" t="n"/>
      <c r="I53" s="12" t="n"/>
      <c r="J53" s="20">
        <f>IF(AND(G53="Nhập",ISNUMBER(H53),ISNUMBER(I53)),H53*I53,"")</f>
        <v/>
      </c>
      <c r="K53" s="19">
        <f>IF(E53="","",SUMIF($B$6:$B$20,E53,$E$6:$E$20)+SUMIFS($H$26:H53,$E$26:E53,E53,$G$26:G53,"Nhập")-SUMIFS($H$26:H53,$E$26:E53,E53,$G$26:G53,"Xuất"))</f>
        <v/>
      </c>
      <c r="L53" s="11" t="n"/>
    </row>
    <row r="54">
      <c r="A54" s="10" t="n"/>
      <c r="B54" s="11" t="n"/>
      <c r="C54" s="11" t="n"/>
      <c r="D54" s="21">
        <f>IF(E54="","",IFERROR(INDEX($D$6:$D$20,MATCH(E54,$B$6:$B$20,0)),"Mã lô chưa có ở Bảng 1"))</f>
        <v/>
      </c>
      <c r="E54" s="11" t="n"/>
      <c r="F54" s="21">
        <f>IF(E54="","",IFERROR(INDEX($C$6:$C$20,MATCH(E54,$B$6:$B$20,0)),""))</f>
        <v/>
      </c>
      <c r="G54" s="11" t="n"/>
      <c r="H54" s="23" t="n"/>
      <c r="I54" s="12" t="n"/>
      <c r="J54" s="20">
        <f>IF(AND(G54="Nhập",ISNUMBER(H54),ISNUMBER(I54)),H54*I54,"")</f>
        <v/>
      </c>
      <c r="K54" s="19">
        <f>IF(E54="","",SUMIF($B$6:$B$20,E54,$E$6:$E$20)+SUMIFS($H$26:H54,$E$26:E54,E54,$G$26:G54,"Nhập")-SUMIFS($H$26:H54,$E$26:E54,E54,$G$26:G54,"Xuất"))</f>
        <v/>
      </c>
      <c r="L54" s="11" t="n"/>
    </row>
    <row r="55">
      <c r="A55" s="10" t="n"/>
      <c r="B55" s="11" t="n"/>
      <c r="C55" s="11" t="n"/>
      <c r="D55" s="21">
        <f>IF(E55="","",IFERROR(INDEX($D$6:$D$20,MATCH(E55,$B$6:$B$20,0)),"Mã lô chưa có ở Bảng 1"))</f>
        <v/>
      </c>
      <c r="E55" s="11" t="n"/>
      <c r="F55" s="21">
        <f>IF(E55="","",IFERROR(INDEX($C$6:$C$20,MATCH(E55,$B$6:$B$20,0)),""))</f>
        <v/>
      </c>
      <c r="G55" s="11" t="n"/>
      <c r="H55" s="23" t="n"/>
      <c r="I55" s="12" t="n"/>
      <c r="J55" s="20">
        <f>IF(AND(G55="Nhập",ISNUMBER(H55),ISNUMBER(I55)),H55*I55,"")</f>
        <v/>
      </c>
      <c r="K55" s="19">
        <f>IF(E55="","",SUMIF($B$6:$B$20,E55,$E$6:$E$20)+SUMIFS($H$26:H55,$E$26:E55,E55,$G$26:G55,"Nhập")-SUMIFS($H$26:H55,$E$26:E55,E55,$G$26:G55,"Xuất"))</f>
        <v/>
      </c>
      <c r="L55" s="11" t="n"/>
    </row>
    <row r="56">
      <c r="A56" s="10" t="n"/>
      <c r="B56" s="11" t="n"/>
      <c r="C56" s="11" t="n"/>
      <c r="D56" s="21">
        <f>IF(E56="","",IFERROR(INDEX($D$6:$D$20,MATCH(E56,$B$6:$B$20,0)),"Mã lô chưa có ở Bảng 1"))</f>
        <v/>
      </c>
      <c r="E56" s="11" t="n"/>
      <c r="F56" s="21">
        <f>IF(E56="","",IFERROR(INDEX($C$6:$C$20,MATCH(E56,$B$6:$B$20,0)),""))</f>
        <v/>
      </c>
      <c r="G56" s="11" t="n"/>
      <c r="H56" s="23" t="n"/>
      <c r="I56" s="12" t="n"/>
      <c r="J56" s="20">
        <f>IF(AND(G56="Nhập",ISNUMBER(H56),ISNUMBER(I56)),H56*I56,"")</f>
        <v/>
      </c>
      <c r="K56" s="19">
        <f>IF(E56="","",SUMIF($B$6:$B$20,E56,$E$6:$E$20)+SUMIFS($H$26:H56,$E$26:E56,E56,$G$26:G56,"Nhập")-SUMIFS($H$26:H56,$E$26:E56,E56,$G$26:G56,"Xuất"))</f>
        <v/>
      </c>
      <c r="L56" s="11" t="n"/>
    </row>
    <row r="57">
      <c r="A57" s="10" t="n"/>
      <c r="B57" s="11" t="n"/>
      <c r="C57" s="11" t="n"/>
      <c r="D57" s="21">
        <f>IF(E57="","",IFERROR(INDEX($D$6:$D$20,MATCH(E57,$B$6:$B$20,0)),"Mã lô chưa có ở Bảng 1"))</f>
        <v/>
      </c>
      <c r="E57" s="11" t="n"/>
      <c r="F57" s="21">
        <f>IF(E57="","",IFERROR(INDEX($C$6:$C$20,MATCH(E57,$B$6:$B$20,0)),""))</f>
        <v/>
      </c>
      <c r="G57" s="11" t="n"/>
      <c r="H57" s="23" t="n"/>
      <c r="I57" s="12" t="n"/>
      <c r="J57" s="20">
        <f>IF(AND(G57="Nhập",ISNUMBER(H57),ISNUMBER(I57)),H57*I57,"")</f>
        <v/>
      </c>
      <c r="K57" s="19">
        <f>IF(E57="","",SUMIF($B$6:$B$20,E57,$E$6:$E$20)+SUMIFS($H$26:H57,$E$26:E57,E57,$G$26:G57,"Nhập")-SUMIFS($H$26:H57,$E$26:E57,E57,$G$26:G57,"Xuất"))</f>
        <v/>
      </c>
      <c r="L57" s="11" t="n"/>
    </row>
    <row r="58">
      <c r="A58" s="10" t="n"/>
      <c r="B58" s="11" t="n"/>
      <c r="C58" s="11" t="n"/>
      <c r="D58" s="21">
        <f>IF(E58="","",IFERROR(INDEX($D$6:$D$20,MATCH(E58,$B$6:$B$20,0)),"Mã lô chưa có ở Bảng 1"))</f>
        <v/>
      </c>
      <c r="E58" s="11" t="n"/>
      <c r="F58" s="21">
        <f>IF(E58="","",IFERROR(INDEX($C$6:$C$20,MATCH(E58,$B$6:$B$20,0)),""))</f>
        <v/>
      </c>
      <c r="G58" s="11" t="n"/>
      <c r="H58" s="23" t="n"/>
      <c r="I58" s="12" t="n"/>
      <c r="J58" s="20">
        <f>IF(AND(G58="Nhập",ISNUMBER(H58),ISNUMBER(I58)),H58*I58,"")</f>
        <v/>
      </c>
      <c r="K58" s="19">
        <f>IF(E58="","",SUMIF($B$6:$B$20,E58,$E$6:$E$20)+SUMIFS($H$26:H58,$E$26:E58,E58,$G$26:G58,"Nhập")-SUMIFS($H$26:H58,$E$26:E58,E58,$G$26:G58,"Xuất"))</f>
        <v/>
      </c>
      <c r="L58" s="11" t="n"/>
    </row>
    <row r="59">
      <c r="A59" s="10" t="n"/>
      <c r="B59" s="11" t="n"/>
      <c r="C59" s="11" t="n"/>
      <c r="D59" s="21">
        <f>IF(E59="","",IFERROR(INDEX($D$6:$D$20,MATCH(E59,$B$6:$B$20,0)),"Mã lô chưa có ở Bảng 1"))</f>
        <v/>
      </c>
      <c r="E59" s="11" t="n"/>
      <c r="F59" s="21">
        <f>IF(E59="","",IFERROR(INDEX($C$6:$C$20,MATCH(E59,$B$6:$B$20,0)),""))</f>
        <v/>
      </c>
      <c r="G59" s="11" t="n"/>
      <c r="H59" s="23" t="n"/>
      <c r="I59" s="12" t="n"/>
      <c r="J59" s="20">
        <f>IF(AND(G59="Nhập",ISNUMBER(H59),ISNUMBER(I59)),H59*I59,"")</f>
        <v/>
      </c>
      <c r="K59" s="19">
        <f>IF(E59="","",SUMIF($B$6:$B$20,E59,$E$6:$E$20)+SUMIFS($H$26:H59,$E$26:E59,E59,$G$26:G59,"Nhập")-SUMIFS($H$26:H59,$E$26:E59,E59,$G$26:G59,"Xuất"))</f>
        <v/>
      </c>
      <c r="L59" s="11" t="n"/>
    </row>
    <row r="60">
      <c r="A60" s="10" t="n"/>
      <c r="B60" s="11" t="n"/>
      <c r="C60" s="11" t="n"/>
      <c r="D60" s="21">
        <f>IF(E60="","",IFERROR(INDEX($D$6:$D$20,MATCH(E60,$B$6:$B$20,0)),"Mã lô chưa có ở Bảng 1"))</f>
        <v/>
      </c>
      <c r="E60" s="11" t="n"/>
      <c r="F60" s="21">
        <f>IF(E60="","",IFERROR(INDEX($C$6:$C$20,MATCH(E60,$B$6:$B$20,0)),""))</f>
        <v/>
      </c>
      <c r="G60" s="11" t="n"/>
      <c r="H60" s="23" t="n"/>
      <c r="I60" s="12" t="n"/>
      <c r="J60" s="20">
        <f>IF(AND(G60="Nhập",ISNUMBER(H60),ISNUMBER(I60)),H60*I60,"")</f>
        <v/>
      </c>
      <c r="K60" s="19">
        <f>IF(E60="","",SUMIF($B$6:$B$20,E60,$E$6:$E$20)+SUMIFS($H$26:H60,$E$26:E60,E60,$G$26:G60,"Nhập")-SUMIFS($H$26:H60,$E$26:E60,E60,$G$26:G60,"Xuất"))</f>
        <v/>
      </c>
      <c r="L60" s="11" t="n"/>
    </row>
    <row r="61">
      <c r="A61" s="10" t="n"/>
      <c r="B61" s="11" t="n"/>
      <c r="C61" s="11" t="n"/>
      <c r="D61" s="21">
        <f>IF(E61="","",IFERROR(INDEX($D$6:$D$20,MATCH(E61,$B$6:$B$20,0)),"Mã lô chưa có ở Bảng 1"))</f>
        <v/>
      </c>
      <c r="E61" s="11" t="n"/>
      <c r="F61" s="21">
        <f>IF(E61="","",IFERROR(INDEX($C$6:$C$20,MATCH(E61,$B$6:$B$20,0)),""))</f>
        <v/>
      </c>
      <c r="G61" s="11" t="n"/>
      <c r="H61" s="23" t="n"/>
      <c r="I61" s="12" t="n"/>
      <c r="J61" s="20">
        <f>IF(AND(G61="Nhập",ISNUMBER(H61),ISNUMBER(I61)),H61*I61,"")</f>
        <v/>
      </c>
      <c r="K61" s="19">
        <f>IF(E61="","",SUMIF($B$6:$B$20,E61,$E$6:$E$20)+SUMIFS($H$26:H61,$E$26:E61,E61,$G$26:G61,"Nhập")-SUMIFS($H$26:H61,$E$26:E61,E61,$G$26:G61,"Xuất"))</f>
        <v/>
      </c>
      <c r="L61" s="11" t="n"/>
    </row>
    <row r="62">
      <c r="A62" s="10" t="n"/>
      <c r="B62" s="11" t="n"/>
      <c r="C62" s="11" t="n"/>
      <c r="D62" s="21">
        <f>IF(E62="","",IFERROR(INDEX($D$6:$D$20,MATCH(E62,$B$6:$B$20,0)),"Mã lô chưa có ở Bảng 1"))</f>
        <v/>
      </c>
      <c r="E62" s="11" t="n"/>
      <c r="F62" s="21">
        <f>IF(E62="","",IFERROR(INDEX($C$6:$C$20,MATCH(E62,$B$6:$B$20,0)),""))</f>
        <v/>
      </c>
      <c r="G62" s="11" t="n"/>
      <c r="H62" s="23" t="n"/>
      <c r="I62" s="12" t="n"/>
      <c r="J62" s="20">
        <f>IF(AND(G62="Nhập",ISNUMBER(H62),ISNUMBER(I62)),H62*I62,"")</f>
        <v/>
      </c>
      <c r="K62" s="19">
        <f>IF(E62="","",SUMIF($B$6:$B$20,E62,$E$6:$E$20)+SUMIFS($H$26:H62,$E$26:E62,E62,$G$26:G62,"Nhập")-SUMIFS($H$26:H62,$E$26:E62,E62,$G$26:G62,"Xuất"))</f>
        <v/>
      </c>
      <c r="L62" s="11" t="n"/>
    </row>
    <row r="63">
      <c r="A63" s="10" t="n"/>
      <c r="B63" s="11" t="n"/>
      <c r="C63" s="11" t="n"/>
      <c r="D63" s="21">
        <f>IF(E63="","",IFERROR(INDEX($D$6:$D$20,MATCH(E63,$B$6:$B$20,0)),"Mã lô chưa có ở Bảng 1"))</f>
        <v/>
      </c>
      <c r="E63" s="11" t="n"/>
      <c r="F63" s="21">
        <f>IF(E63="","",IFERROR(INDEX($C$6:$C$20,MATCH(E63,$B$6:$B$20,0)),""))</f>
        <v/>
      </c>
      <c r="G63" s="11" t="n"/>
      <c r="H63" s="23" t="n"/>
      <c r="I63" s="12" t="n"/>
      <c r="J63" s="20">
        <f>IF(AND(G63="Nhập",ISNUMBER(H63),ISNUMBER(I63)),H63*I63,"")</f>
        <v/>
      </c>
      <c r="K63" s="19">
        <f>IF(E63="","",SUMIF($B$6:$B$20,E63,$E$6:$E$20)+SUMIFS($H$26:H63,$E$26:E63,E63,$G$26:G63,"Nhập")-SUMIFS($H$26:H63,$E$26:E63,E63,$G$26:G63,"Xuất"))</f>
        <v/>
      </c>
      <c r="L63" s="11" t="n"/>
    </row>
    <row r="64">
      <c r="A64" s="10" t="n"/>
      <c r="B64" s="11" t="n"/>
      <c r="C64" s="11" t="n"/>
      <c r="D64" s="21">
        <f>IF(E64="","",IFERROR(INDEX($D$6:$D$20,MATCH(E64,$B$6:$B$20,0)),"Mã lô chưa có ở Bảng 1"))</f>
        <v/>
      </c>
      <c r="E64" s="11" t="n"/>
      <c r="F64" s="21">
        <f>IF(E64="","",IFERROR(INDEX($C$6:$C$20,MATCH(E64,$B$6:$B$20,0)),""))</f>
        <v/>
      </c>
      <c r="G64" s="11" t="n"/>
      <c r="H64" s="23" t="n"/>
      <c r="I64" s="12" t="n"/>
      <c r="J64" s="20">
        <f>IF(AND(G64="Nhập",ISNUMBER(H64),ISNUMBER(I64)),H64*I64,"")</f>
        <v/>
      </c>
      <c r="K64" s="19">
        <f>IF(E64="","",SUMIF($B$6:$B$20,E64,$E$6:$E$20)+SUMIFS($H$26:H64,$E$26:E64,E64,$G$26:G64,"Nhập")-SUMIFS($H$26:H64,$E$26:E64,E64,$G$26:G64,"Xuất"))</f>
        <v/>
      </c>
      <c r="L64" s="11" t="n"/>
    </row>
    <row r="65">
      <c r="A65" s="10" t="n"/>
      <c r="B65" s="11" t="n"/>
      <c r="C65" s="11" t="n"/>
      <c r="D65" s="21">
        <f>IF(E65="","",IFERROR(INDEX($D$6:$D$20,MATCH(E65,$B$6:$B$20,0)),"Mã lô chưa có ở Bảng 1"))</f>
        <v/>
      </c>
      <c r="E65" s="11" t="n"/>
      <c r="F65" s="21">
        <f>IF(E65="","",IFERROR(INDEX($C$6:$C$20,MATCH(E65,$B$6:$B$20,0)),""))</f>
        <v/>
      </c>
      <c r="G65" s="11" t="n"/>
      <c r="H65" s="23" t="n"/>
      <c r="I65" s="12" t="n"/>
      <c r="J65" s="20">
        <f>IF(AND(G65="Nhập",ISNUMBER(H65),ISNUMBER(I65)),H65*I65,"")</f>
        <v/>
      </c>
      <c r="K65" s="19">
        <f>IF(E65="","",SUMIF($B$6:$B$20,E65,$E$6:$E$20)+SUMIFS($H$26:H65,$E$26:E65,E65,$G$26:G65,"Nhập")-SUMIFS($H$26:H65,$E$26:E65,E65,$G$26:G65,"Xuất"))</f>
        <v/>
      </c>
      <c r="L65" s="11" t="n"/>
    </row>
    <row r="66">
      <c r="A66" s="10" t="n"/>
      <c r="B66" s="11" t="n"/>
      <c r="C66" s="11" t="n"/>
      <c r="D66" s="21">
        <f>IF(E66="","",IFERROR(INDEX($D$6:$D$20,MATCH(E66,$B$6:$B$20,0)),"Mã lô chưa có ở Bảng 1"))</f>
        <v/>
      </c>
      <c r="E66" s="11" t="n"/>
      <c r="F66" s="21">
        <f>IF(E66="","",IFERROR(INDEX($C$6:$C$20,MATCH(E66,$B$6:$B$20,0)),""))</f>
        <v/>
      </c>
      <c r="G66" s="11" t="n"/>
      <c r="H66" s="23" t="n"/>
      <c r="I66" s="12" t="n"/>
      <c r="J66" s="20">
        <f>IF(AND(G66="Nhập",ISNUMBER(H66),ISNUMBER(I66)),H66*I66,"")</f>
        <v/>
      </c>
      <c r="K66" s="19">
        <f>IF(E66="","",SUMIF($B$6:$B$20,E66,$E$6:$E$20)+SUMIFS($H$26:H66,$E$26:E66,E66,$G$26:G66,"Nhập")-SUMIFS($H$26:H66,$E$26:E66,E66,$G$26:G66,"Xuất"))</f>
        <v/>
      </c>
      <c r="L66" s="11" t="n"/>
    </row>
    <row r="67">
      <c r="A67" s="10" t="n"/>
      <c r="B67" s="11" t="n"/>
      <c r="C67" s="11" t="n"/>
      <c r="D67" s="21">
        <f>IF(E67="","",IFERROR(INDEX($D$6:$D$20,MATCH(E67,$B$6:$B$20,0)),"Mã lô chưa có ở Bảng 1"))</f>
        <v/>
      </c>
      <c r="E67" s="11" t="n"/>
      <c r="F67" s="21">
        <f>IF(E67="","",IFERROR(INDEX($C$6:$C$20,MATCH(E67,$B$6:$B$20,0)),""))</f>
        <v/>
      </c>
      <c r="G67" s="11" t="n"/>
      <c r="H67" s="23" t="n"/>
      <c r="I67" s="12" t="n"/>
      <c r="J67" s="20">
        <f>IF(AND(G67="Nhập",ISNUMBER(H67),ISNUMBER(I67)),H67*I67,"")</f>
        <v/>
      </c>
      <c r="K67" s="19">
        <f>IF(E67="","",SUMIF($B$6:$B$20,E67,$E$6:$E$20)+SUMIFS($H$26:H67,$E$26:E67,E67,$G$26:G67,"Nhập")-SUMIFS($H$26:H67,$E$26:E67,E67,$G$26:G67,"Xuất"))</f>
        <v/>
      </c>
      <c r="L67" s="11" t="n"/>
    </row>
    <row r="68">
      <c r="A68" s="10" t="n"/>
      <c r="B68" s="11" t="n"/>
      <c r="C68" s="11" t="n"/>
      <c r="D68" s="21">
        <f>IF(E68="","",IFERROR(INDEX($D$6:$D$20,MATCH(E68,$B$6:$B$20,0)),"Mã lô chưa có ở Bảng 1"))</f>
        <v/>
      </c>
      <c r="E68" s="11" t="n"/>
      <c r="F68" s="21">
        <f>IF(E68="","",IFERROR(INDEX($C$6:$C$20,MATCH(E68,$B$6:$B$20,0)),""))</f>
        <v/>
      </c>
      <c r="G68" s="11" t="n"/>
      <c r="H68" s="23" t="n"/>
      <c r="I68" s="12" t="n"/>
      <c r="J68" s="20">
        <f>IF(AND(G68="Nhập",ISNUMBER(H68),ISNUMBER(I68)),H68*I68,"")</f>
        <v/>
      </c>
      <c r="K68" s="19">
        <f>IF(E68="","",SUMIF($B$6:$B$20,E68,$E$6:$E$20)+SUMIFS($H$26:H68,$E$26:E68,E68,$G$26:G68,"Nhập")-SUMIFS($H$26:H68,$E$26:E68,E68,$G$26:G68,"Xuất"))</f>
        <v/>
      </c>
      <c r="L68" s="11" t="n"/>
    </row>
    <row r="69">
      <c r="A69" s="10" t="n"/>
      <c r="B69" s="11" t="n"/>
      <c r="C69" s="11" t="n"/>
      <c r="D69" s="21">
        <f>IF(E69="","",IFERROR(INDEX($D$6:$D$20,MATCH(E69,$B$6:$B$20,0)),"Mã lô chưa có ở Bảng 1"))</f>
        <v/>
      </c>
      <c r="E69" s="11" t="n"/>
      <c r="F69" s="21">
        <f>IF(E69="","",IFERROR(INDEX($C$6:$C$20,MATCH(E69,$B$6:$B$20,0)),""))</f>
        <v/>
      </c>
      <c r="G69" s="11" t="n"/>
      <c r="H69" s="23" t="n"/>
      <c r="I69" s="12" t="n"/>
      <c r="J69" s="20">
        <f>IF(AND(G69="Nhập",ISNUMBER(H69),ISNUMBER(I69)),H69*I69,"")</f>
        <v/>
      </c>
      <c r="K69" s="19">
        <f>IF(E69="","",SUMIF($B$6:$B$20,E69,$E$6:$E$20)+SUMIFS($H$26:H69,$E$26:E69,E69,$G$26:G69,"Nhập")-SUMIFS($H$26:H69,$E$26:E69,E69,$G$26:G69,"Xuất"))</f>
        <v/>
      </c>
      <c r="L69" s="11" t="n"/>
    </row>
    <row r="70">
      <c r="A70" s="10" t="n"/>
      <c r="B70" s="11" t="n"/>
      <c r="C70" s="11" t="n"/>
      <c r="D70" s="21">
        <f>IF(E70="","",IFERROR(INDEX($D$6:$D$20,MATCH(E70,$B$6:$B$20,0)),"Mã lô chưa có ở Bảng 1"))</f>
        <v/>
      </c>
      <c r="E70" s="11" t="n"/>
      <c r="F70" s="21">
        <f>IF(E70="","",IFERROR(INDEX($C$6:$C$20,MATCH(E70,$B$6:$B$20,0)),""))</f>
        <v/>
      </c>
      <c r="G70" s="11" t="n"/>
      <c r="H70" s="23" t="n"/>
      <c r="I70" s="12" t="n"/>
      <c r="J70" s="20">
        <f>IF(AND(G70="Nhập",ISNUMBER(H70),ISNUMBER(I70)),H70*I70,"")</f>
        <v/>
      </c>
      <c r="K70" s="19">
        <f>IF(E70="","",SUMIF($B$6:$B$20,E70,$E$6:$E$20)+SUMIFS($H$26:H70,$E$26:E70,E70,$G$26:G70,"Nhập")-SUMIFS($H$26:H70,$E$26:E70,E70,$G$26:G70,"Xuất"))</f>
        <v/>
      </c>
      <c r="L70" s="11" t="n"/>
    </row>
    <row r="71">
      <c r="A71" s="10" t="n"/>
      <c r="B71" s="11" t="n"/>
      <c r="C71" s="11" t="n"/>
      <c r="D71" s="21">
        <f>IF(E71="","",IFERROR(INDEX($D$6:$D$20,MATCH(E71,$B$6:$B$20,0)),"Mã lô chưa có ở Bảng 1"))</f>
        <v/>
      </c>
      <c r="E71" s="11" t="n"/>
      <c r="F71" s="21">
        <f>IF(E71="","",IFERROR(INDEX($C$6:$C$20,MATCH(E71,$B$6:$B$20,0)),""))</f>
        <v/>
      </c>
      <c r="G71" s="11" t="n"/>
      <c r="H71" s="23" t="n"/>
      <c r="I71" s="12" t="n"/>
      <c r="J71" s="20">
        <f>IF(AND(G71="Nhập",ISNUMBER(H71),ISNUMBER(I71)),H71*I71,"")</f>
        <v/>
      </c>
      <c r="K71" s="19">
        <f>IF(E71="","",SUMIF($B$6:$B$20,E71,$E$6:$E$20)+SUMIFS($H$26:H71,$E$26:E71,E71,$G$26:G71,"Nhập")-SUMIFS($H$26:H71,$E$26:E71,E71,$G$26:G71,"Xuất"))</f>
        <v/>
      </c>
      <c r="L71" s="11" t="n"/>
    </row>
    <row r="72">
      <c r="A72" s="10" t="n"/>
      <c r="B72" s="11" t="n"/>
      <c r="C72" s="11" t="n"/>
      <c r="D72" s="21">
        <f>IF(E72="","",IFERROR(INDEX($D$6:$D$20,MATCH(E72,$B$6:$B$20,0)),"Mã lô chưa có ở Bảng 1"))</f>
        <v/>
      </c>
      <c r="E72" s="11" t="n"/>
      <c r="F72" s="21">
        <f>IF(E72="","",IFERROR(INDEX($C$6:$C$20,MATCH(E72,$B$6:$B$20,0)),""))</f>
        <v/>
      </c>
      <c r="G72" s="11" t="n"/>
      <c r="H72" s="23" t="n"/>
      <c r="I72" s="12" t="n"/>
      <c r="J72" s="20">
        <f>IF(AND(G72="Nhập",ISNUMBER(H72),ISNUMBER(I72)),H72*I72,"")</f>
        <v/>
      </c>
      <c r="K72" s="19">
        <f>IF(E72="","",SUMIF($B$6:$B$20,E72,$E$6:$E$20)+SUMIFS($H$26:H72,$E$26:E72,E72,$G$26:G72,"Nhập")-SUMIFS($H$26:H72,$E$26:E72,E72,$G$26:G72,"Xuất"))</f>
        <v/>
      </c>
      <c r="L72" s="11" t="n"/>
    </row>
    <row r="73">
      <c r="A73" s="10" t="n"/>
      <c r="B73" s="11" t="n"/>
      <c r="C73" s="11" t="n"/>
      <c r="D73" s="21">
        <f>IF(E73="","",IFERROR(INDEX($D$6:$D$20,MATCH(E73,$B$6:$B$20,0)),"Mã lô chưa có ở Bảng 1"))</f>
        <v/>
      </c>
      <c r="E73" s="11" t="n"/>
      <c r="F73" s="21">
        <f>IF(E73="","",IFERROR(INDEX($C$6:$C$20,MATCH(E73,$B$6:$B$20,0)),""))</f>
        <v/>
      </c>
      <c r="G73" s="11" t="n"/>
      <c r="H73" s="23" t="n"/>
      <c r="I73" s="12" t="n"/>
      <c r="J73" s="20">
        <f>IF(AND(G73="Nhập",ISNUMBER(H73),ISNUMBER(I73)),H73*I73,"")</f>
        <v/>
      </c>
      <c r="K73" s="19">
        <f>IF(E73="","",SUMIF($B$6:$B$20,E73,$E$6:$E$20)+SUMIFS($H$26:H73,$E$26:E73,E73,$G$26:G73,"Nhập")-SUMIFS($H$26:H73,$E$26:E73,E73,$G$26:G73,"Xuất"))</f>
        <v/>
      </c>
      <c r="L73" s="11" t="n"/>
    </row>
    <row r="74">
      <c r="A74" s="10" t="n"/>
      <c r="B74" s="11" t="n"/>
      <c r="C74" s="11" t="n"/>
      <c r="D74" s="21">
        <f>IF(E74="","",IFERROR(INDEX($D$6:$D$20,MATCH(E74,$B$6:$B$20,0)),"Mã lô chưa có ở Bảng 1"))</f>
        <v/>
      </c>
      <c r="E74" s="11" t="n"/>
      <c r="F74" s="21">
        <f>IF(E74="","",IFERROR(INDEX($C$6:$C$20,MATCH(E74,$B$6:$B$20,0)),""))</f>
        <v/>
      </c>
      <c r="G74" s="11" t="n"/>
      <c r="H74" s="23" t="n"/>
      <c r="I74" s="12" t="n"/>
      <c r="J74" s="20">
        <f>IF(AND(G74="Nhập",ISNUMBER(H74),ISNUMBER(I74)),H74*I74,"")</f>
        <v/>
      </c>
      <c r="K74" s="19">
        <f>IF(E74="","",SUMIF($B$6:$B$20,E74,$E$6:$E$20)+SUMIFS($H$26:H74,$E$26:E74,E74,$G$26:G74,"Nhập")-SUMIFS($H$26:H74,$E$26:E74,E74,$G$26:G74,"Xuất"))</f>
        <v/>
      </c>
      <c r="L74" s="11" t="n"/>
    </row>
    <row r="75">
      <c r="A75" s="10" t="n"/>
      <c r="B75" s="11" t="n"/>
      <c r="C75" s="11" t="n"/>
      <c r="D75" s="21">
        <f>IF(E75="","",IFERROR(INDEX($D$6:$D$20,MATCH(E75,$B$6:$B$20,0)),"Mã lô chưa có ở Bảng 1"))</f>
        <v/>
      </c>
      <c r="E75" s="11" t="n"/>
      <c r="F75" s="21">
        <f>IF(E75="","",IFERROR(INDEX($C$6:$C$20,MATCH(E75,$B$6:$B$20,0)),""))</f>
        <v/>
      </c>
      <c r="G75" s="11" t="n"/>
      <c r="H75" s="23" t="n"/>
      <c r="I75" s="12" t="n"/>
      <c r="J75" s="20">
        <f>IF(AND(G75="Nhập",ISNUMBER(H75),ISNUMBER(I75)),H75*I75,"")</f>
        <v/>
      </c>
      <c r="K75" s="19">
        <f>IF(E75="","",SUMIF($B$6:$B$20,E75,$E$6:$E$20)+SUMIFS($H$26:H75,$E$26:E75,E75,$G$26:G75,"Nhập")-SUMIFS($H$26:H75,$E$26:E75,E75,$G$26:G75,"Xuất"))</f>
        <v/>
      </c>
      <c r="L75" s="11" t="n"/>
    </row>
    <row r="76">
      <c r="A76" s="10" t="n"/>
      <c r="B76" s="11" t="n"/>
      <c r="C76" s="11" t="n"/>
      <c r="D76" s="21">
        <f>IF(E76="","",IFERROR(INDEX($D$6:$D$20,MATCH(E76,$B$6:$B$20,0)),"Mã lô chưa có ở Bảng 1"))</f>
        <v/>
      </c>
      <c r="E76" s="11" t="n"/>
      <c r="F76" s="21">
        <f>IF(E76="","",IFERROR(INDEX($C$6:$C$20,MATCH(E76,$B$6:$B$20,0)),""))</f>
        <v/>
      </c>
      <c r="G76" s="11" t="n"/>
      <c r="H76" s="23" t="n"/>
      <c r="I76" s="12" t="n"/>
      <c r="J76" s="20">
        <f>IF(AND(G76="Nhập",ISNUMBER(H76),ISNUMBER(I76)),H76*I76,"")</f>
        <v/>
      </c>
      <c r="K76" s="19">
        <f>IF(E76="","",SUMIF($B$6:$B$20,E76,$E$6:$E$20)+SUMIFS($H$26:H76,$E$26:E76,E76,$G$26:G76,"Nhập")-SUMIFS($H$26:H76,$E$26:E76,E76,$G$26:G76,"Xuất"))</f>
        <v/>
      </c>
      <c r="L76" s="11" t="n"/>
    </row>
    <row r="77">
      <c r="A77" s="10" t="n"/>
      <c r="B77" s="11" t="n"/>
      <c r="C77" s="11" t="n"/>
      <c r="D77" s="21">
        <f>IF(E77="","",IFERROR(INDEX($D$6:$D$20,MATCH(E77,$B$6:$B$20,0)),"Mã lô chưa có ở Bảng 1"))</f>
        <v/>
      </c>
      <c r="E77" s="11" t="n"/>
      <c r="F77" s="21">
        <f>IF(E77="","",IFERROR(INDEX($C$6:$C$20,MATCH(E77,$B$6:$B$20,0)),""))</f>
        <v/>
      </c>
      <c r="G77" s="11" t="n"/>
      <c r="H77" s="23" t="n"/>
      <c r="I77" s="12" t="n"/>
      <c r="J77" s="20">
        <f>IF(AND(G77="Nhập",ISNUMBER(H77),ISNUMBER(I77)),H77*I77,"")</f>
        <v/>
      </c>
      <c r="K77" s="19">
        <f>IF(E77="","",SUMIF($B$6:$B$20,E77,$E$6:$E$20)+SUMIFS($H$26:H77,$E$26:E77,E77,$G$26:G77,"Nhập")-SUMIFS($H$26:H77,$E$26:E77,E77,$G$26:G77,"Xuất"))</f>
        <v/>
      </c>
      <c r="L77" s="11" t="n"/>
    </row>
    <row r="78">
      <c r="A78" s="10" t="n"/>
      <c r="B78" s="11" t="n"/>
      <c r="C78" s="11" t="n"/>
      <c r="D78" s="21">
        <f>IF(E78="","",IFERROR(INDEX($D$6:$D$20,MATCH(E78,$B$6:$B$20,0)),"Mã lô chưa có ở Bảng 1"))</f>
        <v/>
      </c>
      <c r="E78" s="11" t="n"/>
      <c r="F78" s="21">
        <f>IF(E78="","",IFERROR(INDEX($C$6:$C$20,MATCH(E78,$B$6:$B$20,0)),""))</f>
        <v/>
      </c>
      <c r="G78" s="11" t="n"/>
      <c r="H78" s="23" t="n"/>
      <c r="I78" s="12" t="n"/>
      <c r="J78" s="20">
        <f>IF(AND(G78="Nhập",ISNUMBER(H78),ISNUMBER(I78)),H78*I78,"")</f>
        <v/>
      </c>
      <c r="K78" s="19">
        <f>IF(E78="","",SUMIF($B$6:$B$20,E78,$E$6:$E$20)+SUMIFS($H$26:H78,$E$26:E78,E78,$G$26:G78,"Nhập")-SUMIFS($H$26:H78,$E$26:E78,E78,$G$26:G78,"Xuất"))</f>
        <v/>
      </c>
      <c r="L78" s="11" t="n"/>
    </row>
    <row r="79">
      <c r="A79" s="10" t="n"/>
      <c r="B79" s="11" t="n"/>
      <c r="C79" s="11" t="n"/>
      <c r="D79" s="21">
        <f>IF(E79="","",IFERROR(INDEX($D$6:$D$20,MATCH(E79,$B$6:$B$20,0)),"Mã lô chưa có ở Bảng 1"))</f>
        <v/>
      </c>
      <c r="E79" s="11" t="n"/>
      <c r="F79" s="21">
        <f>IF(E79="","",IFERROR(INDEX($C$6:$C$20,MATCH(E79,$B$6:$B$20,0)),""))</f>
        <v/>
      </c>
      <c r="G79" s="11" t="n"/>
      <c r="H79" s="23" t="n"/>
      <c r="I79" s="12" t="n"/>
      <c r="J79" s="20">
        <f>IF(AND(G79="Nhập",ISNUMBER(H79),ISNUMBER(I79)),H79*I79,"")</f>
        <v/>
      </c>
      <c r="K79" s="19">
        <f>IF(E79="","",SUMIF($B$6:$B$20,E79,$E$6:$E$20)+SUMIFS($H$26:H79,$E$26:E79,E79,$G$26:G79,"Nhập")-SUMIFS($H$26:H79,$E$26:E79,E79,$G$26:G79,"Xuất"))</f>
        <v/>
      </c>
      <c r="L79" s="11" t="n"/>
    </row>
    <row r="80">
      <c r="A80" s="10" t="n"/>
      <c r="B80" s="11" t="n"/>
      <c r="C80" s="11" t="n"/>
      <c r="D80" s="21">
        <f>IF(E80="","",IFERROR(INDEX($D$6:$D$20,MATCH(E80,$B$6:$B$20,0)),"Mã lô chưa có ở Bảng 1"))</f>
        <v/>
      </c>
      <c r="E80" s="11" t="n"/>
      <c r="F80" s="21">
        <f>IF(E80="","",IFERROR(INDEX($C$6:$C$20,MATCH(E80,$B$6:$B$20,0)),""))</f>
        <v/>
      </c>
      <c r="G80" s="11" t="n"/>
      <c r="H80" s="23" t="n"/>
      <c r="I80" s="12" t="n"/>
      <c r="J80" s="20">
        <f>IF(AND(G80="Nhập",ISNUMBER(H80),ISNUMBER(I80)),H80*I80,"")</f>
        <v/>
      </c>
      <c r="K80" s="19">
        <f>IF(E80="","",SUMIF($B$6:$B$20,E80,$E$6:$E$20)+SUMIFS($H$26:H80,$E$26:E80,E80,$G$26:G80,"Nhập")-SUMIFS($H$26:H80,$E$26:E80,E80,$G$26:G80,"Xuất"))</f>
        <v/>
      </c>
      <c r="L80" s="11" t="n"/>
    </row>
    <row r="81">
      <c r="A81" s="10" t="n"/>
      <c r="B81" s="11" t="n"/>
      <c r="C81" s="11" t="n"/>
      <c r="D81" s="21">
        <f>IF(E81="","",IFERROR(INDEX($D$6:$D$20,MATCH(E81,$B$6:$B$20,0)),"Mã lô chưa có ở Bảng 1"))</f>
        <v/>
      </c>
      <c r="E81" s="11" t="n"/>
      <c r="F81" s="21">
        <f>IF(E81="","",IFERROR(INDEX($C$6:$C$20,MATCH(E81,$B$6:$B$20,0)),""))</f>
        <v/>
      </c>
      <c r="G81" s="11" t="n"/>
      <c r="H81" s="23" t="n"/>
      <c r="I81" s="12" t="n"/>
      <c r="J81" s="20">
        <f>IF(AND(G81="Nhập",ISNUMBER(H81),ISNUMBER(I81)),H81*I81,"")</f>
        <v/>
      </c>
      <c r="K81" s="19">
        <f>IF(E81="","",SUMIF($B$6:$B$20,E81,$E$6:$E$20)+SUMIFS($H$26:H81,$E$26:E81,E81,$G$26:G81,"Nhập")-SUMIFS($H$26:H81,$E$26:E81,E81,$G$26:G81,"Xuất"))</f>
        <v/>
      </c>
      <c r="L81" s="11" t="n"/>
    </row>
    <row r="82">
      <c r="A82" s="10" t="n"/>
      <c r="B82" s="11" t="n"/>
      <c r="C82" s="11" t="n"/>
      <c r="D82" s="21">
        <f>IF(E82="","",IFERROR(INDEX($D$6:$D$20,MATCH(E82,$B$6:$B$20,0)),"Mã lô chưa có ở Bảng 1"))</f>
        <v/>
      </c>
      <c r="E82" s="11" t="n"/>
      <c r="F82" s="21">
        <f>IF(E82="","",IFERROR(INDEX($C$6:$C$20,MATCH(E82,$B$6:$B$20,0)),""))</f>
        <v/>
      </c>
      <c r="G82" s="11" t="n"/>
      <c r="H82" s="23" t="n"/>
      <c r="I82" s="12" t="n"/>
      <c r="J82" s="20">
        <f>IF(AND(G82="Nhập",ISNUMBER(H82),ISNUMBER(I82)),H82*I82,"")</f>
        <v/>
      </c>
      <c r="K82" s="19">
        <f>IF(E82="","",SUMIF($B$6:$B$20,E82,$E$6:$E$20)+SUMIFS($H$26:H82,$E$26:E82,E82,$G$26:G82,"Nhập")-SUMIFS($H$26:H82,$E$26:E82,E82,$G$26:G82,"Xuất"))</f>
        <v/>
      </c>
      <c r="L82" s="11" t="n"/>
    </row>
    <row r="83">
      <c r="A83" s="10" t="n"/>
      <c r="B83" s="11" t="n"/>
      <c r="C83" s="11" t="n"/>
      <c r="D83" s="21">
        <f>IF(E83="","",IFERROR(INDEX($D$6:$D$20,MATCH(E83,$B$6:$B$20,0)),"Mã lô chưa có ở Bảng 1"))</f>
        <v/>
      </c>
      <c r="E83" s="11" t="n"/>
      <c r="F83" s="21">
        <f>IF(E83="","",IFERROR(INDEX($C$6:$C$20,MATCH(E83,$B$6:$B$20,0)),""))</f>
        <v/>
      </c>
      <c r="G83" s="11" t="n"/>
      <c r="H83" s="23" t="n"/>
      <c r="I83" s="12" t="n"/>
      <c r="J83" s="20">
        <f>IF(AND(G83="Nhập",ISNUMBER(H83),ISNUMBER(I83)),H83*I83,"")</f>
        <v/>
      </c>
      <c r="K83" s="19">
        <f>IF(E83="","",SUMIF($B$6:$B$20,E83,$E$6:$E$20)+SUMIFS($H$26:H83,$E$26:E83,E83,$G$26:G83,"Nhập")-SUMIFS($H$26:H83,$E$26:E83,E83,$G$26:G83,"Xuất"))</f>
        <v/>
      </c>
      <c r="L83" s="11" t="n"/>
    </row>
    <row r="84">
      <c r="A84" s="10" t="n"/>
      <c r="B84" s="11" t="n"/>
      <c r="C84" s="11" t="n"/>
      <c r="D84" s="21">
        <f>IF(E84="","",IFERROR(INDEX($D$6:$D$20,MATCH(E84,$B$6:$B$20,0)),"Mã lô chưa có ở Bảng 1"))</f>
        <v/>
      </c>
      <c r="E84" s="11" t="n"/>
      <c r="F84" s="21">
        <f>IF(E84="","",IFERROR(INDEX($C$6:$C$20,MATCH(E84,$B$6:$B$20,0)),""))</f>
        <v/>
      </c>
      <c r="G84" s="11" t="n"/>
      <c r="H84" s="23" t="n"/>
      <c r="I84" s="12" t="n"/>
      <c r="J84" s="20">
        <f>IF(AND(G84="Nhập",ISNUMBER(H84),ISNUMBER(I84)),H84*I84,"")</f>
        <v/>
      </c>
      <c r="K84" s="19">
        <f>IF(E84="","",SUMIF($B$6:$B$20,E84,$E$6:$E$20)+SUMIFS($H$26:H84,$E$26:E84,E84,$G$26:G84,"Nhập")-SUMIFS($H$26:H84,$E$26:E84,E84,$G$26:G84,"Xuất"))</f>
        <v/>
      </c>
      <c r="L84" s="11" t="n"/>
    </row>
    <row r="85">
      <c r="A85" s="10" t="n"/>
      <c r="B85" s="11" t="n"/>
      <c r="C85" s="11" t="n"/>
      <c r="D85" s="21">
        <f>IF(E85="","",IFERROR(INDEX($D$6:$D$20,MATCH(E85,$B$6:$B$20,0)),"Mã lô chưa có ở Bảng 1"))</f>
        <v/>
      </c>
      <c r="E85" s="11" t="n"/>
      <c r="F85" s="21">
        <f>IF(E85="","",IFERROR(INDEX($C$6:$C$20,MATCH(E85,$B$6:$B$20,0)),""))</f>
        <v/>
      </c>
      <c r="G85" s="11" t="n"/>
      <c r="H85" s="23" t="n"/>
      <c r="I85" s="12" t="n"/>
      <c r="J85" s="20">
        <f>IF(AND(G85="Nhập",ISNUMBER(H85),ISNUMBER(I85)),H85*I85,"")</f>
        <v/>
      </c>
      <c r="K85" s="19">
        <f>IF(E85="","",SUMIF($B$6:$B$20,E85,$E$6:$E$20)+SUMIFS($H$26:H85,$E$26:E85,E85,$G$26:G85,"Nhập")-SUMIFS($H$26:H85,$E$26:E85,E85,$G$26:G85,"Xuất"))</f>
        <v/>
      </c>
      <c r="L85" s="11" t="n"/>
    </row>
    <row r="86">
      <c r="A86" s="10" t="n"/>
      <c r="B86" s="11" t="n"/>
      <c r="C86" s="11" t="n"/>
      <c r="D86" s="21">
        <f>IF(E86="","",IFERROR(INDEX($D$6:$D$20,MATCH(E86,$B$6:$B$20,0)),"Mã lô chưa có ở Bảng 1"))</f>
        <v/>
      </c>
      <c r="E86" s="11" t="n"/>
      <c r="F86" s="21">
        <f>IF(E86="","",IFERROR(INDEX($C$6:$C$20,MATCH(E86,$B$6:$B$20,0)),""))</f>
        <v/>
      </c>
      <c r="G86" s="11" t="n"/>
      <c r="H86" s="23" t="n"/>
      <c r="I86" s="12" t="n"/>
      <c r="J86" s="20">
        <f>IF(AND(G86="Nhập",ISNUMBER(H86),ISNUMBER(I86)),H86*I86,"")</f>
        <v/>
      </c>
      <c r="K86" s="19">
        <f>IF(E86="","",SUMIF($B$6:$B$20,E86,$E$6:$E$20)+SUMIFS($H$26:H86,$E$26:E86,E86,$G$26:G86,"Nhập")-SUMIFS($H$26:H86,$E$26:E86,E86,$G$26:G86,"Xuất"))</f>
        <v/>
      </c>
      <c r="L86" s="11" t="n"/>
    </row>
    <row r="87">
      <c r="A87" s="10" t="n"/>
      <c r="B87" s="11" t="n"/>
      <c r="C87" s="11" t="n"/>
      <c r="D87" s="21">
        <f>IF(E87="","",IFERROR(INDEX($D$6:$D$20,MATCH(E87,$B$6:$B$20,0)),"Mã lô chưa có ở Bảng 1"))</f>
        <v/>
      </c>
      <c r="E87" s="11" t="n"/>
      <c r="F87" s="21">
        <f>IF(E87="","",IFERROR(INDEX($C$6:$C$20,MATCH(E87,$B$6:$B$20,0)),""))</f>
        <v/>
      </c>
      <c r="G87" s="11" t="n"/>
      <c r="H87" s="23" t="n"/>
      <c r="I87" s="12" t="n"/>
      <c r="J87" s="20">
        <f>IF(AND(G87="Nhập",ISNUMBER(H87),ISNUMBER(I87)),H87*I87,"")</f>
        <v/>
      </c>
      <c r="K87" s="19">
        <f>IF(E87="","",SUMIF($B$6:$B$20,E87,$E$6:$E$20)+SUMIFS($H$26:H87,$E$26:E87,E87,$G$26:G87,"Nhập")-SUMIFS($H$26:H87,$E$26:E87,E87,$G$26:G87,"Xuất"))</f>
        <v/>
      </c>
      <c r="L87" s="11" t="n"/>
    </row>
    <row r="88">
      <c r="A88" s="10" t="n"/>
      <c r="B88" s="11" t="n"/>
      <c r="C88" s="11" t="n"/>
      <c r="D88" s="21">
        <f>IF(E88="","",IFERROR(INDEX($D$6:$D$20,MATCH(E88,$B$6:$B$20,0)),"Mã lô chưa có ở Bảng 1"))</f>
        <v/>
      </c>
      <c r="E88" s="11" t="n"/>
      <c r="F88" s="21">
        <f>IF(E88="","",IFERROR(INDEX($C$6:$C$20,MATCH(E88,$B$6:$B$20,0)),""))</f>
        <v/>
      </c>
      <c r="G88" s="11" t="n"/>
      <c r="H88" s="23" t="n"/>
      <c r="I88" s="12" t="n"/>
      <c r="J88" s="20">
        <f>IF(AND(G88="Nhập",ISNUMBER(H88),ISNUMBER(I88)),H88*I88,"")</f>
        <v/>
      </c>
      <c r="K88" s="19">
        <f>IF(E88="","",SUMIF($B$6:$B$20,E88,$E$6:$E$20)+SUMIFS($H$26:H88,$E$26:E88,E88,$G$26:G88,"Nhập")-SUMIFS($H$26:H88,$E$26:E88,E88,$G$26:G88,"Xuất"))</f>
        <v/>
      </c>
      <c r="L88" s="11" t="n"/>
    </row>
    <row r="89">
      <c r="A89" s="10" t="n"/>
      <c r="B89" s="11" t="n"/>
      <c r="C89" s="11" t="n"/>
      <c r="D89" s="21">
        <f>IF(E89="","",IFERROR(INDEX($D$6:$D$20,MATCH(E89,$B$6:$B$20,0)),"Mã lô chưa có ở Bảng 1"))</f>
        <v/>
      </c>
      <c r="E89" s="11" t="n"/>
      <c r="F89" s="21">
        <f>IF(E89="","",IFERROR(INDEX($C$6:$C$20,MATCH(E89,$B$6:$B$20,0)),""))</f>
        <v/>
      </c>
      <c r="G89" s="11" t="n"/>
      <c r="H89" s="23" t="n"/>
      <c r="I89" s="12" t="n"/>
      <c r="J89" s="20">
        <f>IF(AND(G89="Nhập",ISNUMBER(H89),ISNUMBER(I89)),H89*I89,"")</f>
        <v/>
      </c>
      <c r="K89" s="19">
        <f>IF(E89="","",SUMIF($B$6:$B$20,E89,$E$6:$E$20)+SUMIFS($H$26:H89,$E$26:E89,E89,$G$26:G89,"Nhập")-SUMIFS($H$26:H89,$E$26:E89,E89,$G$26:G89,"Xuất"))</f>
        <v/>
      </c>
      <c r="L89" s="11" t="n"/>
    </row>
    <row r="90">
      <c r="A90" s="10" t="n"/>
      <c r="B90" s="11" t="n"/>
      <c r="C90" s="11" t="n"/>
      <c r="D90" s="21">
        <f>IF(E90="","",IFERROR(INDEX($D$6:$D$20,MATCH(E90,$B$6:$B$20,0)),"Mã lô chưa có ở Bảng 1"))</f>
        <v/>
      </c>
      <c r="E90" s="11" t="n"/>
      <c r="F90" s="21">
        <f>IF(E90="","",IFERROR(INDEX($C$6:$C$20,MATCH(E90,$B$6:$B$20,0)),""))</f>
        <v/>
      </c>
      <c r="G90" s="11" t="n"/>
      <c r="H90" s="23" t="n"/>
      <c r="I90" s="12" t="n"/>
      <c r="J90" s="20">
        <f>IF(AND(G90="Nhập",ISNUMBER(H90),ISNUMBER(I90)),H90*I90,"")</f>
        <v/>
      </c>
      <c r="K90" s="19">
        <f>IF(E90="","",SUMIF($B$6:$B$20,E90,$E$6:$E$20)+SUMIFS($H$26:H90,$E$26:E90,E90,$G$26:G90,"Nhập")-SUMIFS($H$26:H90,$E$26:E90,E90,$G$26:G90,"Xuất"))</f>
        <v/>
      </c>
      <c r="L90" s="11" t="n"/>
    </row>
    <row r="91">
      <c r="A91" s="10" t="n"/>
      <c r="B91" s="11" t="n"/>
      <c r="C91" s="11" t="n"/>
      <c r="D91" s="21">
        <f>IF(E91="","",IFERROR(INDEX($D$6:$D$20,MATCH(E91,$B$6:$B$20,0)),"Mã lô chưa có ở Bảng 1"))</f>
        <v/>
      </c>
      <c r="E91" s="11" t="n"/>
      <c r="F91" s="21">
        <f>IF(E91="","",IFERROR(INDEX($C$6:$C$20,MATCH(E91,$B$6:$B$20,0)),""))</f>
        <v/>
      </c>
      <c r="G91" s="11" t="n"/>
      <c r="H91" s="23" t="n"/>
      <c r="I91" s="12" t="n"/>
      <c r="J91" s="20">
        <f>IF(AND(G91="Nhập",ISNUMBER(H91),ISNUMBER(I91)),H91*I91,"")</f>
        <v/>
      </c>
      <c r="K91" s="19">
        <f>IF(E91="","",SUMIF($B$6:$B$20,E91,$E$6:$E$20)+SUMIFS($H$26:H91,$E$26:E91,E91,$G$26:G91,"Nhập")-SUMIFS($H$26:H91,$E$26:E91,E91,$G$26:G91,"Xuất"))</f>
        <v/>
      </c>
      <c r="L91" s="11" t="n"/>
    </row>
    <row r="92">
      <c r="A92" s="10" t="n"/>
      <c r="B92" s="11" t="n"/>
      <c r="C92" s="11" t="n"/>
      <c r="D92" s="21">
        <f>IF(E92="","",IFERROR(INDEX($D$6:$D$20,MATCH(E92,$B$6:$B$20,0)),"Mã lô chưa có ở Bảng 1"))</f>
        <v/>
      </c>
      <c r="E92" s="11" t="n"/>
      <c r="F92" s="21">
        <f>IF(E92="","",IFERROR(INDEX($C$6:$C$20,MATCH(E92,$B$6:$B$20,0)),""))</f>
        <v/>
      </c>
      <c r="G92" s="11" t="n"/>
      <c r="H92" s="23" t="n"/>
      <c r="I92" s="12" t="n"/>
      <c r="J92" s="20">
        <f>IF(AND(G92="Nhập",ISNUMBER(H92),ISNUMBER(I92)),H92*I92,"")</f>
        <v/>
      </c>
      <c r="K92" s="19">
        <f>IF(E92="","",SUMIF($B$6:$B$20,E92,$E$6:$E$20)+SUMIFS($H$26:H92,$E$26:E92,E92,$G$26:G92,"Nhập")-SUMIFS($H$26:H92,$E$26:E92,E92,$G$26:G92,"Xuất"))</f>
        <v/>
      </c>
      <c r="L92" s="11" t="n"/>
    </row>
    <row r="93">
      <c r="A93" s="10" t="n"/>
      <c r="B93" s="11" t="n"/>
      <c r="C93" s="11" t="n"/>
      <c r="D93" s="21">
        <f>IF(E93="","",IFERROR(INDEX($D$6:$D$20,MATCH(E93,$B$6:$B$20,0)),"Mã lô chưa có ở Bảng 1"))</f>
        <v/>
      </c>
      <c r="E93" s="11" t="n"/>
      <c r="F93" s="21">
        <f>IF(E93="","",IFERROR(INDEX($C$6:$C$20,MATCH(E93,$B$6:$B$20,0)),""))</f>
        <v/>
      </c>
      <c r="G93" s="11" t="n"/>
      <c r="H93" s="23" t="n"/>
      <c r="I93" s="12" t="n"/>
      <c r="J93" s="20">
        <f>IF(AND(G93="Nhập",ISNUMBER(H93),ISNUMBER(I93)),H93*I93,"")</f>
        <v/>
      </c>
      <c r="K93" s="19">
        <f>IF(E93="","",SUMIF($B$6:$B$20,E93,$E$6:$E$20)+SUMIFS($H$26:H93,$E$26:E93,E93,$G$26:G93,"Nhập")-SUMIFS($H$26:H93,$E$26:E93,E93,$G$26:G93,"Xuất"))</f>
        <v/>
      </c>
      <c r="L93" s="11" t="n"/>
    </row>
    <row r="94">
      <c r="A94" s="10" t="n"/>
      <c r="B94" s="11" t="n"/>
      <c r="C94" s="11" t="n"/>
      <c r="D94" s="21">
        <f>IF(E94="","",IFERROR(INDEX($D$6:$D$20,MATCH(E94,$B$6:$B$20,0)),"Mã lô chưa có ở Bảng 1"))</f>
        <v/>
      </c>
      <c r="E94" s="11" t="n"/>
      <c r="F94" s="21">
        <f>IF(E94="","",IFERROR(INDEX($C$6:$C$20,MATCH(E94,$B$6:$B$20,0)),""))</f>
        <v/>
      </c>
      <c r="G94" s="11" t="n"/>
      <c r="H94" s="23" t="n"/>
      <c r="I94" s="12" t="n"/>
      <c r="J94" s="20">
        <f>IF(AND(G94="Nhập",ISNUMBER(H94),ISNUMBER(I94)),H94*I94,"")</f>
        <v/>
      </c>
      <c r="K94" s="19">
        <f>IF(E94="","",SUMIF($B$6:$B$20,E94,$E$6:$E$20)+SUMIFS($H$26:H94,$E$26:E94,E94,$G$26:G94,"Nhập")-SUMIFS($H$26:H94,$E$26:E94,E94,$G$26:G94,"Xuất"))</f>
        <v/>
      </c>
      <c r="L94" s="11" t="n"/>
    </row>
    <row r="95">
      <c r="A95" s="10" t="n"/>
      <c r="B95" s="11" t="n"/>
      <c r="C95" s="11" t="n"/>
      <c r="D95" s="21">
        <f>IF(E95="","",IFERROR(INDEX($D$6:$D$20,MATCH(E95,$B$6:$B$20,0)),"Mã lô chưa có ở Bảng 1"))</f>
        <v/>
      </c>
      <c r="E95" s="11" t="n"/>
      <c r="F95" s="21">
        <f>IF(E95="","",IFERROR(INDEX($C$6:$C$20,MATCH(E95,$B$6:$B$20,0)),""))</f>
        <v/>
      </c>
      <c r="G95" s="11" t="n"/>
      <c r="H95" s="23" t="n"/>
      <c r="I95" s="12" t="n"/>
      <c r="J95" s="20">
        <f>IF(AND(G95="Nhập",ISNUMBER(H95),ISNUMBER(I95)),H95*I95,"")</f>
        <v/>
      </c>
      <c r="K95" s="19">
        <f>IF(E95="","",SUMIF($B$6:$B$20,E95,$E$6:$E$20)+SUMIFS($H$26:H95,$E$26:E95,E95,$G$26:G95,"Nhập")-SUMIFS($H$26:H95,$E$26:E95,E95,$G$26:G95,"Xuất"))</f>
        <v/>
      </c>
      <c r="L95" s="11" t="n"/>
    </row>
    <row r="96">
      <c r="A96" s="10" t="n"/>
      <c r="B96" s="11" t="n"/>
      <c r="C96" s="11" t="n"/>
      <c r="D96" s="21">
        <f>IF(E96="","",IFERROR(INDEX($D$6:$D$20,MATCH(E96,$B$6:$B$20,0)),"Mã lô chưa có ở Bảng 1"))</f>
        <v/>
      </c>
      <c r="E96" s="11" t="n"/>
      <c r="F96" s="21">
        <f>IF(E96="","",IFERROR(INDEX($C$6:$C$20,MATCH(E96,$B$6:$B$20,0)),""))</f>
        <v/>
      </c>
      <c r="G96" s="11" t="n"/>
      <c r="H96" s="23" t="n"/>
      <c r="I96" s="12" t="n"/>
      <c r="J96" s="20">
        <f>IF(AND(G96="Nhập",ISNUMBER(H96),ISNUMBER(I96)),H96*I96,"")</f>
        <v/>
      </c>
      <c r="K96" s="19">
        <f>IF(E96="","",SUMIF($B$6:$B$20,E96,$E$6:$E$20)+SUMIFS($H$26:H96,$E$26:E96,E96,$G$26:G96,"Nhập")-SUMIFS($H$26:H96,$E$26:E96,E96,$G$26:G96,"Xuất"))</f>
        <v/>
      </c>
      <c r="L96" s="11" t="n"/>
    </row>
    <row r="97">
      <c r="A97" s="10" t="n"/>
      <c r="B97" s="11" t="n"/>
      <c r="C97" s="11" t="n"/>
      <c r="D97" s="21">
        <f>IF(E97="","",IFERROR(INDEX($D$6:$D$20,MATCH(E97,$B$6:$B$20,0)),"Mã lô chưa có ở Bảng 1"))</f>
        <v/>
      </c>
      <c r="E97" s="11" t="n"/>
      <c r="F97" s="21">
        <f>IF(E97="","",IFERROR(INDEX($C$6:$C$20,MATCH(E97,$B$6:$B$20,0)),""))</f>
        <v/>
      </c>
      <c r="G97" s="11" t="n"/>
      <c r="H97" s="23" t="n"/>
      <c r="I97" s="12" t="n"/>
      <c r="J97" s="20">
        <f>IF(AND(G97="Nhập",ISNUMBER(H97),ISNUMBER(I97)),H97*I97,"")</f>
        <v/>
      </c>
      <c r="K97" s="19">
        <f>IF(E97="","",SUMIF($B$6:$B$20,E97,$E$6:$E$20)+SUMIFS($H$26:H97,$E$26:E97,E97,$G$26:G97,"Nhập")-SUMIFS($H$26:H97,$E$26:E97,E97,$G$26:G97,"Xuất"))</f>
        <v/>
      </c>
      <c r="L97" s="11" t="n"/>
    </row>
    <row r="98">
      <c r="A98" s="10" t="n"/>
      <c r="B98" s="11" t="n"/>
      <c r="C98" s="11" t="n"/>
      <c r="D98" s="21">
        <f>IF(E98="","",IFERROR(INDEX($D$6:$D$20,MATCH(E98,$B$6:$B$20,0)),"Mã lô chưa có ở Bảng 1"))</f>
        <v/>
      </c>
      <c r="E98" s="11" t="n"/>
      <c r="F98" s="21">
        <f>IF(E98="","",IFERROR(INDEX($C$6:$C$20,MATCH(E98,$B$6:$B$20,0)),""))</f>
        <v/>
      </c>
      <c r="G98" s="11" t="n"/>
      <c r="H98" s="23" t="n"/>
      <c r="I98" s="12" t="n"/>
      <c r="J98" s="20">
        <f>IF(AND(G98="Nhập",ISNUMBER(H98),ISNUMBER(I98)),H98*I98,"")</f>
        <v/>
      </c>
      <c r="K98" s="19">
        <f>IF(E98="","",SUMIF($B$6:$B$20,E98,$E$6:$E$20)+SUMIFS($H$26:H98,$E$26:E98,E98,$G$26:G98,"Nhập")-SUMIFS($H$26:H98,$E$26:E98,E98,$G$26:G98,"Xuất"))</f>
        <v/>
      </c>
      <c r="L98" s="11" t="n"/>
    </row>
    <row r="99">
      <c r="A99" s="10" t="n"/>
      <c r="B99" s="11" t="n"/>
      <c r="C99" s="11" t="n"/>
      <c r="D99" s="21">
        <f>IF(E99="","",IFERROR(INDEX($D$6:$D$20,MATCH(E99,$B$6:$B$20,0)),"Mã lô chưa có ở Bảng 1"))</f>
        <v/>
      </c>
      <c r="E99" s="11" t="n"/>
      <c r="F99" s="21">
        <f>IF(E99="","",IFERROR(INDEX($C$6:$C$20,MATCH(E99,$B$6:$B$20,0)),""))</f>
        <v/>
      </c>
      <c r="G99" s="11" t="n"/>
      <c r="H99" s="23" t="n"/>
      <c r="I99" s="12" t="n"/>
      <c r="J99" s="20">
        <f>IF(AND(G99="Nhập",ISNUMBER(H99),ISNUMBER(I99)),H99*I99,"")</f>
        <v/>
      </c>
      <c r="K99" s="19">
        <f>IF(E99="","",SUMIF($B$6:$B$20,E99,$E$6:$E$20)+SUMIFS($H$26:H99,$E$26:E99,E99,$G$26:G99,"Nhập")-SUMIFS($H$26:H99,$E$26:E99,E99,$G$26:G99,"Xuất"))</f>
        <v/>
      </c>
      <c r="L99" s="11" t="n"/>
    </row>
    <row r="100">
      <c r="A100" s="10" t="n"/>
      <c r="B100" s="11" t="n"/>
      <c r="C100" s="11" t="n"/>
      <c r="D100" s="21">
        <f>IF(E100="","",IFERROR(INDEX($D$6:$D$20,MATCH(E100,$B$6:$B$20,0)),"Mã lô chưa có ở Bảng 1"))</f>
        <v/>
      </c>
      <c r="E100" s="11" t="n"/>
      <c r="F100" s="21">
        <f>IF(E100="","",IFERROR(INDEX($C$6:$C$20,MATCH(E100,$B$6:$B$20,0)),""))</f>
        <v/>
      </c>
      <c r="G100" s="11" t="n"/>
      <c r="H100" s="23" t="n"/>
      <c r="I100" s="12" t="n"/>
      <c r="J100" s="20">
        <f>IF(AND(G100="Nhập",ISNUMBER(H100),ISNUMBER(I100)),H100*I100,"")</f>
        <v/>
      </c>
      <c r="K100" s="19">
        <f>IF(E100="","",SUMIF($B$6:$B$20,E100,$E$6:$E$20)+SUMIFS($H$26:H100,$E$26:E100,E100,$G$26:G100,"Nhập")-SUMIFS($H$26:H100,$E$26:E100,E100,$G$26:G100,"Xuất"))</f>
        <v/>
      </c>
      <c r="L100" s="11" t="n"/>
    </row>
    <row r="101">
      <c r="A101" s="10" t="n"/>
      <c r="B101" s="11" t="n"/>
      <c r="C101" s="11" t="n"/>
      <c r="D101" s="21">
        <f>IF(E101="","",IFERROR(INDEX($D$6:$D$20,MATCH(E101,$B$6:$B$20,0)),"Mã lô chưa có ở Bảng 1"))</f>
        <v/>
      </c>
      <c r="E101" s="11" t="n"/>
      <c r="F101" s="21">
        <f>IF(E101="","",IFERROR(INDEX($C$6:$C$20,MATCH(E101,$B$6:$B$20,0)),""))</f>
        <v/>
      </c>
      <c r="G101" s="11" t="n"/>
      <c r="H101" s="23" t="n"/>
      <c r="I101" s="12" t="n"/>
      <c r="J101" s="20">
        <f>IF(AND(G101="Nhập",ISNUMBER(H101),ISNUMBER(I101)),H101*I101,"")</f>
        <v/>
      </c>
      <c r="K101" s="19">
        <f>IF(E101="","",SUMIF($B$6:$B$20,E101,$E$6:$E$20)+SUMIFS($H$26:H101,$E$26:E101,E101,$G$26:G101,"Nhập")-SUMIFS($H$26:H101,$E$26:E101,E101,$G$26:G101,"Xuất"))</f>
        <v/>
      </c>
      <c r="L101" s="11" t="n"/>
    </row>
    <row r="102">
      <c r="A102" s="10" t="n"/>
      <c r="B102" s="11" t="n"/>
      <c r="C102" s="11" t="n"/>
      <c r="D102" s="21">
        <f>IF(E102="","",IFERROR(INDEX($D$6:$D$20,MATCH(E102,$B$6:$B$20,0)),"Mã lô chưa có ở Bảng 1"))</f>
        <v/>
      </c>
      <c r="E102" s="11" t="n"/>
      <c r="F102" s="21">
        <f>IF(E102="","",IFERROR(INDEX($C$6:$C$20,MATCH(E102,$B$6:$B$20,0)),""))</f>
        <v/>
      </c>
      <c r="G102" s="11" t="n"/>
      <c r="H102" s="23" t="n"/>
      <c r="I102" s="12" t="n"/>
      <c r="J102" s="20">
        <f>IF(AND(G102="Nhập",ISNUMBER(H102),ISNUMBER(I102)),H102*I102,"")</f>
        <v/>
      </c>
      <c r="K102" s="19">
        <f>IF(E102="","",SUMIF($B$6:$B$20,E102,$E$6:$E$20)+SUMIFS($H$26:H102,$E$26:E102,E102,$G$26:G102,"Nhập")-SUMIFS($H$26:H102,$E$26:E102,E102,$G$26:G102,"Xuất"))</f>
        <v/>
      </c>
      <c r="L102" s="11" t="n"/>
    </row>
    <row r="103">
      <c r="A103" s="10" t="n"/>
      <c r="B103" s="11" t="n"/>
      <c r="C103" s="11" t="n"/>
      <c r="D103" s="21">
        <f>IF(E103="","",IFERROR(INDEX($D$6:$D$20,MATCH(E103,$B$6:$B$20,0)),"Mã lô chưa có ở Bảng 1"))</f>
        <v/>
      </c>
      <c r="E103" s="11" t="n"/>
      <c r="F103" s="21">
        <f>IF(E103="","",IFERROR(INDEX($C$6:$C$20,MATCH(E103,$B$6:$B$20,0)),""))</f>
        <v/>
      </c>
      <c r="G103" s="11" t="n"/>
      <c r="H103" s="23" t="n"/>
      <c r="I103" s="12" t="n"/>
      <c r="J103" s="20">
        <f>IF(AND(G103="Nhập",ISNUMBER(H103),ISNUMBER(I103)),H103*I103,"")</f>
        <v/>
      </c>
      <c r="K103" s="19">
        <f>IF(E103="","",SUMIF($B$6:$B$20,E103,$E$6:$E$20)+SUMIFS($H$26:H103,$E$26:E103,E103,$G$26:G103,"Nhập")-SUMIFS($H$26:H103,$E$26:E103,E103,$G$26:G103,"Xuất"))</f>
        <v/>
      </c>
      <c r="L103" s="11" t="n"/>
    </row>
    <row r="104">
      <c r="A104" s="10" t="n"/>
      <c r="B104" s="11" t="n"/>
      <c r="C104" s="11" t="n"/>
      <c r="D104" s="21">
        <f>IF(E104="","",IFERROR(INDEX($D$6:$D$20,MATCH(E104,$B$6:$B$20,0)),"Mã lô chưa có ở Bảng 1"))</f>
        <v/>
      </c>
      <c r="E104" s="11" t="n"/>
      <c r="F104" s="21">
        <f>IF(E104="","",IFERROR(INDEX($C$6:$C$20,MATCH(E104,$B$6:$B$20,0)),""))</f>
        <v/>
      </c>
      <c r="G104" s="11" t="n"/>
      <c r="H104" s="23" t="n"/>
      <c r="I104" s="12" t="n"/>
      <c r="J104" s="20">
        <f>IF(AND(G104="Nhập",ISNUMBER(H104),ISNUMBER(I104)),H104*I104,"")</f>
        <v/>
      </c>
      <c r="K104" s="19">
        <f>IF(E104="","",SUMIF($B$6:$B$20,E104,$E$6:$E$20)+SUMIFS($H$26:H104,$E$26:E104,E104,$G$26:G104,"Nhập")-SUMIFS($H$26:H104,$E$26:E104,E104,$G$26:G104,"Xuất"))</f>
        <v/>
      </c>
      <c r="L104" s="11" t="n"/>
    </row>
    <row r="105">
      <c r="A105" s="10" t="n"/>
      <c r="B105" s="11" t="n"/>
      <c r="C105" s="11" t="n"/>
      <c r="D105" s="21">
        <f>IF(E105="","",IFERROR(INDEX($D$6:$D$20,MATCH(E105,$B$6:$B$20,0)),"Mã lô chưa có ở Bảng 1"))</f>
        <v/>
      </c>
      <c r="E105" s="11" t="n"/>
      <c r="F105" s="21">
        <f>IF(E105="","",IFERROR(INDEX($C$6:$C$20,MATCH(E105,$B$6:$B$20,0)),""))</f>
        <v/>
      </c>
      <c r="G105" s="11" t="n"/>
      <c r="H105" s="23" t="n"/>
      <c r="I105" s="12" t="n"/>
      <c r="J105" s="20">
        <f>IF(AND(G105="Nhập",ISNUMBER(H105),ISNUMBER(I105)),H105*I105,"")</f>
        <v/>
      </c>
      <c r="K105" s="19">
        <f>IF(E105="","",SUMIF($B$6:$B$20,E105,$E$6:$E$20)+SUMIFS($H$26:H105,$E$26:E105,E105,$G$26:G105,"Nhập")-SUMIFS($H$26:H105,$E$26:E105,E105,$G$26:G105,"Xuất"))</f>
        <v/>
      </c>
      <c r="L105" s="11" t="n"/>
    </row>
    <row r="107">
      <c r="A107" s="2" t="inlineStr">
        <is>
          <t>Mẫu tham khảo, không thay tư vấn thuế/pháp lý.</t>
        </is>
      </c>
    </row>
  </sheetData>
  <mergeCells count="2">
    <mergeCell ref="A24:L24"/>
    <mergeCell ref="A4:L4"/>
  </mergeCells>
  <conditionalFormatting sqref="K26:K105">
    <cfRule type="expression" priority="1" dxfId="0">
      <formula>AND(ISNUMBER(K26),K26&lt;0)</formula>
    </cfRule>
  </conditionalFormatting>
  <conditionalFormatting sqref="L6:L20">
    <cfRule type="expression" priority="2" dxfId="0">
      <formula>ISTEXT(L6)</formula>
    </cfRule>
  </conditionalFormatting>
  <dataValidations count="2">
    <dataValidation sqref="G26:G105" showDropDown="0" showInputMessage="0" showErrorMessage="0" allowBlank="1" type="list">
      <formula1>"Nhập,Xuất"</formula1>
    </dataValidation>
    <dataValidation sqref="H26:H105" showDropDown="0" showInputMessage="0" showErrorMessage="0" allowBlank="1" error="Số lượng phải lớn hơn 0; hàng trả lại ghi một dòng Nhập kèm diễn giải." type="decimal" operator="greaterThan">
      <formula1>0</formula1>
    </dataValidation>
  </dataValidations>
  <pageMargins left="0.5" right="0.5" top="0.6" bottom="0.6"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33"/>
  <sheetViews>
    <sheetView workbookViewId="0">
      <selection activeCell="A1" sqref="A1"/>
    </sheetView>
  </sheetViews>
  <sheetFormatPr baseColWidth="8" defaultRowHeight="15"/>
  <cols>
    <col width="58" customWidth="1" min="1" max="1"/>
    <col width="20" customWidth="1" min="2" max="2"/>
    <col width="46" customWidth="1" min="3" max="3"/>
  </cols>
  <sheetData>
    <row r="1">
      <c r="A1" s="1" t="inlineStr">
        <is>
          <t>TỔNG HỢP THÁNG – DOANH THU, CHI PHÍ, CHÊNH LỆCH</t>
        </is>
      </c>
    </row>
    <row r="2">
      <c r="A2" s="2" t="inlineStr">
        <is>
          <t>Mọi số trong sheet này là công thức lấy từ ba sổ. Không gõ đè.</t>
        </is>
      </c>
    </row>
    <row r="3">
      <c r="A3" s="3" t="inlineStr">
        <is>
          <t>Kỳ</t>
        </is>
      </c>
      <c r="B3" s="15">
        <f>'Sổ doanh thu'!B7</f>
        <v/>
      </c>
    </row>
    <row r="5">
      <c r="A5" s="18" t="inlineStr">
        <is>
          <t>1. DOANH THU</t>
        </is>
      </c>
    </row>
    <row r="6">
      <c r="A6" s="24" t="inlineStr">
        <is>
          <t>Doanh thu bán hàng trong tháng</t>
        </is>
      </c>
      <c r="B6" s="20">
        <f>'Sổ doanh thu'!G90</f>
        <v/>
      </c>
      <c r="C6" s="25" t="inlineStr">
        <is>
          <t>Sổ doanh thu, dòng Cộng tháng</t>
        </is>
      </c>
    </row>
    <row r="7">
      <c r="A7" s="24" t="inlineStr">
        <is>
          <t xml:space="preserve">   trong đó tiền mặt</t>
        </is>
      </c>
      <c r="B7" s="20">
        <f>'Sổ doanh thu'!G91</f>
        <v/>
      </c>
      <c r="C7" s="25" t="inlineStr"/>
    </row>
    <row r="8">
      <c r="A8" s="24" t="inlineStr">
        <is>
          <t xml:space="preserve">   chuyển khoản</t>
        </is>
      </c>
      <c r="B8" s="20">
        <f>'Sổ doanh thu'!G92</f>
        <v/>
      </c>
      <c r="C8" s="25" t="inlineStr">
        <is>
          <t>Đối chiếu sao kê tài khoản</t>
        </is>
      </c>
    </row>
    <row r="9">
      <c r="A9" s="24" t="inlineStr">
        <is>
          <t xml:space="preserve">   sàn thương mại điện tử</t>
        </is>
      </c>
      <c r="B9" s="20">
        <f>'Sổ doanh thu'!G93</f>
        <v/>
      </c>
      <c r="C9" s="25" t="inlineStr">
        <is>
          <t>Đối chiếu báo cáo của sàn</t>
        </is>
      </c>
    </row>
    <row r="10">
      <c r="A10" s="24" t="inlineStr">
        <is>
          <t xml:space="preserve">   nhóm Bán trà gói, trà khô (hàng hóa)</t>
        </is>
      </c>
      <c r="B10" s="20">
        <f>'Sổ doanh thu'!G95</f>
        <v/>
      </c>
      <c r="C10" s="25" t="inlineStr">
        <is>
          <t>Nộp theo tỷ lệ thì mở sổ riêng cho từng nhóm</t>
        </is>
      </c>
    </row>
    <row r="11">
      <c r="A11" s="24" t="inlineStr">
        <is>
          <t xml:space="preserve">   nhóm Đồ uống pha tại tiệm (ăn uống)</t>
        </is>
      </c>
      <c r="B11" s="20">
        <f>'Sổ doanh thu'!G96</f>
        <v/>
      </c>
      <c r="C11" s="25" t="inlineStr"/>
    </row>
    <row r="12">
      <c r="A12" s="24" t="inlineStr">
        <is>
          <t xml:space="preserve">   nhóm Ngành khác</t>
        </is>
      </c>
      <c r="B12" s="20">
        <f>'Sổ doanh thu'!G97</f>
        <v/>
      </c>
      <c r="C12" s="25" t="inlineStr"/>
    </row>
    <row r="13">
      <c r="A13" s="24" t="inlineStr">
        <is>
          <t>Lũy kế doanh thu từ đầu năm</t>
        </is>
      </c>
      <c r="B13" s="20">
        <f>'Sổ doanh thu'!G101</f>
        <v/>
      </c>
      <c r="C13" s="25" t="inlineStr"/>
    </row>
    <row r="14">
      <c r="A14" s="24" t="inlineStr">
        <is>
          <t>Kiểm tra ngưỡng</t>
        </is>
      </c>
      <c r="B14" s="20">
        <f>'Sổ doanh thu'!G103</f>
        <v/>
      </c>
      <c r="C14" s="25" t="inlineStr"/>
    </row>
    <row r="15">
      <c r="A15" s="18" t="inlineStr">
        <is>
          <t>2. CHI PHÍ ĐÃ CHI TRONG THÁNG</t>
        </is>
      </c>
    </row>
    <row r="16">
      <c r="A16" s="24" t="inlineStr">
        <is>
          <t xml:space="preserve">   a) Hàng hóa, nguyên liệu, bao bì</t>
        </is>
      </c>
      <c r="B16" s="20">
        <f>'Sổ chi phí'!F91</f>
        <v/>
      </c>
      <c r="C16" s="25" t="inlineStr"/>
    </row>
    <row r="17">
      <c r="A17" s="24" t="inlineStr">
        <is>
          <t xml:space="preserve">   b) Tiền lương, tiền công</t>
        </is>
      </c>
      <c r="B17" s="20">
        <f>'Sổ chi phí'!F92</f>
        <v/>
      </c>
      <c r="C17" s="25" t="inlineStr"/>
    </row>
    <row r="18">
      <c r="A18" s="24" t="inlineStr">
        <is>
          <t xml:space="preserve">   c) Khấu hao tài sản cố định</t>
        </is>
      </c>
      <c r="B18" s="20">
        <f>'Sổ chi phí'!F93</f>
        <v/>
      </c>
      <c r="C18" s="25" t="inlineStr"/>
    </row>
    <row r="19">
      <c r="A19" s="24" t="inlineStr">
        <is>
          <t xml:space="preserve">   d) Dịch vụ mua ngoài: điện, nước, internet, vận chuyển, thuê mặt bằng</t>
        </is>
      </c>
      <c r="B19" s="20">
        <f>'Sổ chi phí'!F94</f>
        <v/>
      </c>
      <c r="C19" s="25" t="inlineStr"/>
    </row>
    <row r="20">
      <c r="A20" s="24" t="inlineStr">
        <is>
          <t xml:space="preserve">   đ) Lãi tiền vay kinh doanh</t>
        </is>
      </c>
      <c r="B20" s="20">
        <f>'Sổ chi phí'!F95</f>
        <v/>
      </c>
      <c r="C20" s="25" t="inlineStr"/>
    </row>
    <row r="21">
      <c r="A21" s="24" t="inlineStr">
        <is>
          <t xml:space="preserve">   e) Chi khác phục vụ kinh doanh</t>
        </is>
      </c>
      <c r="B21" s="20">
        <f>'Sổ chi phí'!F96</f>
        <v/>
      </c>
      <c r="C21" s="25" t="inlineStr"/>
    </row>
    <row r="22">
      <c r="A22" s="24" t="inlineStr">
        <is>
          <t xml:space="preserve">   chưa chọn nhóm</t>
        </is>
      </c>
      <c r="B22" s="20">
        <f>'Sổ chi phí'!F97</f>
        <v/>
      </c>
      <c r="C22" s="25" t="inlineStr">
        <is>
          <t>Nên bằng 0</t>
        </is>
      </c>
    </row>
    <row r="23">
      <c r="A23" s="24" t="inlineStr">
        <is>
          <t>Cộng chi phí đã chi</t>
        </is>
      </c>
      <c r="B23" s="20">
        <f>'Sổ chi phí'!F90</f>
        <v/>
      </c>
      <c r="C23" s="25" t="inlineStr"/>
    </row>
    <row r="24">
      <c r="A24" s="24" t="inlineStr">
        <is>
          <t xml:space="preserve">   trong đó chưa có chứng từ</t>
        </is>
      </c>
      <c r="B24" s="20">
        <f>'Sổ chi phí'!F98</f>
        <v/>
      </c>
      <c r="C24" s="25" t="inlineStr">
        <is>
          <t>Khoản này dễ bị loại nếu tính thuế theo thu nhập</t>
        </is>
      </c>
    </row>
    <row r="25">
      <c r="A25" s="18" t="inlineStr">
        <is>
          <t>3. CHÊNH LỆCH (THAM KHẢO)</t>
        </is>
      </c>
    </row>
    <row r="26">
      <c r="A26" s="24" t="inlineStr">
        <is>
          <t>A. Doanh thu – chi phí đã chi</t>
        </is>
      </c>
      <c r="B26" s="20">
        <f>B6-B23</f>
        <v/>
      </c>
      <c r="C26" s="25" t="inlineStr">
        <is>
          <t>Tiền vào trừ tiền chi; tháng nhập nhiều hàng sẽ thấp</t>
        </is>
      </c>
    </row>
    <row r="27">
      <c r="A27" s="24" t="inlineStr">
        <is>
          <t>Giá trị hàng đã xuất bán (giá bình quân)</t>
        </is>
      </c>
      <c r="B27" s="20">
        <f>'Theo dõi tồn kho trà'!J21</f>
        <v/>
      </c>
      <c r="C27" s="25" t="inlineStr">
        <is>
          <t>Từ Bảng 1 sheet tồn kho</t>
        </is>
      </c>
    </row>
    <row r="28">
      <c r="A28" s="24" t="inlineStr">
        <is>
          <t>B. Doanh thu – giá trị hàng xuất bán – chi phí nhóm b) đến e)</t>
        </is>
      </c>
      <c r="B28" s="20">
        <f>B6-B27-SUM(B17:B21)</f>
        <v/>
      </c>
      <c r="C28" s="25" t="inlineStr">
        <is>
          <t>Chỉ đúng khi mọi khoản nhóm a) đều ghi nhập kho ở sheet tồn kho</t>
        </is>
      </c>
    </row>
    <row r="29">
      <c r="A29" s="24" t="inlineStr">
        <is>
          <t>Giá trị tồn kho cuối tháng</t>
        </is>
      </c>
      <c r="B29" s="20">
        <f>'Theo dõi tồn kho trà'!L21</f>
        <v/>
      </c>
      <c r="C29" s="25" t="inlineStr"/>
    </row>
    <row r="31" ht="32" customHeight="1">
      <c r="A31" s="26" t="inlineStr">
        <is>
          <t>Chênh lệch ở đây chỉ để chủ hộ xem lãi lỗ, không phải số thu nhập tính thuế. Hộ tính thuế theo thu nhập làm theo sổ S2c-HKD và hướng dẫn của cơ quan thuế.</t>
        </is>
      </c>
    </row>
    <row r="33">
      <c r="A33" s="2" t="inlineStr">
        <is>
          <t>Mẫu tham khảo, không thay tư vấn thuế/pháp lý.</t>
        </is>
      </c>
    </row>
  </sheetData>
  <mergeCells count="4">
    <mergeCell ref="A5:C5"/>
    <mergeCell ref="A25:C25"/>
    <mergeCell ref="A31:C31"/>
    <mergeCell ref="A15:C15"/>
  </mergeCells>
  <pageMargins left="0.5" right="0.5" top="0.6" bottom="0.6"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A31"/>
  <sheetViews>
    <sheetView workbookViewId="0">
      <selection activeCell="A1" sqref="A1"/>
    </sheetView>
  </sheetViews>
  <sheetFormatPr baseColWidth="8" defaultRowHeight="15"/>
  <cols>
    <col width="110" customWidth="1" min="1" max="1"/>
  </cols>
  <sheetData>
    <row r="1">
      <c r="A1" s="27" t="inlineStr">
        <is>
          <t>HƯỚNG DẪN DÙNG FILE MẪU SỔ DOANH THU HỘ KINH DOANH BÁN TRÀ</t>
        </is>
      </c>
    </row>
    <row r="2">
      <c r="A2" s="28" t="inlineStr"/>
    </row>
    <row r="3">
      <c r="A3" s="29" t="inlineStr">
        <is>
          <t>1. Căn cứ</t>
        </is>
      </c>
    </row>
    <row r="4">
      <c r="A4" s="28" t="inlineStr">
        <is>
          <t>• Thông tư 152/2025/TT-BTC ngày 31/12/2025 của Bộ Tài chính hướng dẫn kế toán cho hộ kinh doanh, cá nhân kinh doanh, hiệu lực 01/01/2026, thay Thông tư 88/2021/TT-BTC.</t>
        </is>
      </c>
    </row>
    <row r="5">
      <c r="A5" s="28" t="inlineStr">
        <is>
          <t>• Hộ không chịu thuế GTGT, không nộp thuế TNCN ghi Sổ doanh thu bán hàng hóa, dịch vụ mẫu S1a-HKD (Điều 4).</t>
        </is>
      </c>
    </row>
    <row r="6">
      <c r="A6" s="28" t="inlineStr">
        <is>
          <t>• Hộ nộp GTGT và TNCN theo tỷ lệ % trên doanh thu ghi mẫu S2a-HKD, mở riêng theo nhóm ngành nghề cùng tỷ lệ (Điều 5).</t>
        </is>
      </c>
    </row>
    <row r="7">
      <c r="A7" s="28" t="inlineStr">
        <is>
          <t>• Hộ nộp TNCN trên thu nhập tính thuế ghi 4 sổ: S2b-HKD (doanh thu), S2c-HKD (doanh thu, chi phí), S2d-HKD (vật liệu, dụng cụ, hàng hóa), S2e-HKD (tiền) (Điều 6).</t>
        </is>
      </c>
    </row>
    <row r="8">
      <c r="A8" s="28" t="inlineStr">
        <is>
          <t>• Ngưỡng doanh thu năm 1 tỷ đồng: Nghị định 68/2026/NĐ-CP, sửa bởi Nghị định 141/2026/NĐ-CP, áp dụng từ 01/01/2026.</t>
        </is>
      </c>
    </row>
    <row r="9">
      <c r="A9" s="28" t="inlineStr">
        <is>
          <t>• File này là bản hướng dẫn ghi chép theo các cột của mẫu S1a-HKD, S2a-HKD, S2c-HKD, S2d-HKD. Mẫu chính thức theo Phụ lục Thông tư 152/2025/TT-BTC; khi cơ quan thuế yêu cầu đúng mẫu, chép số liệu sang mẫu đó.</t>
        </is>
      </c>
    </row>
    <row r="10">
      <c r="A10" s="28" t="inlineStr"/>
    </row>
    <row r="11">
      <c r="A11" s="29" t="inlineStr">
        <is>
          <t>2. Cách ghi</t>
        </is>
      </c>
    </row>
    <row r="12">
      <c r="A12" s="28" t="inlineStr">
        <is>
          <t>• Chỉ gõ vào ô nền vàng. Ô nền xanh nhạt là công thức, không gõ đè.</t>
        </is>
      </c>
    </row>
    <row r="13">
      <c r="A13" s="28" t="inlineStr">
        <is>
          <t>• Mỗi tháng dùng một bản file (hoặc nhân bản các sheet). Ghi tên hộ, địa chỉ, mã số thuế, địa điểm kinh doanh, kỳ ghi sổ ở đầu mỗi sổ.</t>
        </is>
      </c>
    </row>
    <row r="14">
      <c r="A14" s="28" t="inlineStr">
        <is>
          <t>• Sổ doanh thu: cuối ngày ghi một dòng cho mỗi kênh thu (tiền mặt, chuyển khoản, sàn). Đơn có hóa đơn thì ghi riêng một dòng theo số hóa đơn.</t>
        </is>
      </c>
    </row>
    <row r="15">
      <c r="A15" s="28" t="inlineStr">
        <is>
          <t>• Hàng khách trả lại: ghi một dòng số tiền âm, diễn giải "khách trả lại hàng" và số biên bản trả hàng. Tiền cọc chưa giao hàng chưa ghi vào sổ doanh thu.</t>
        </is>
      </c>
    </row>
    <row r="16">
      <c r="A16" s="28" t="inlineStr">
        <is>
          <t>• Nhập "Doanh thu các tháng trước trong năm" để file tự cộng lũy kế và báo khi gần, hoặc đã vượt ngưỡng.</t>
        </is>
      </c>
    </row>
    <row r="17">
      <c r="A17" s="28" t="inlineStr">
        <is>
          <t>• Sổ chi phí: mỗi chứng từ một dòng, chọn nhóm a) đến e). Mua chè của người trồng không có hóa đơn thì lập bảng kê mua hàng, ghi rõ tên, địa chỉ người bán.</t>
        </is>
      </c>
    </row>
    <row r="18">
      <c r="A18" s="28" t="inlineStr">
        <is>
          <t>• Tồn kho: khai mỗi mã lô một dòng ở Bảng 1 (tồn đầu kỳ). Mỗi phiếu nhập, xuất ghi một dòng ở Bảng 2; cột "Tồn lô sau dòng này" tô đỏ khi xuất quá số còn.</t>
        </is>
      </c>
    </row>
    <row r="19">
      <c r="A19" s="28" t="inlineStr">
        <is>
          <t>• Đơn giá xuất tính bình quân gia quyền: (giá trị tồn đầu + giá trị nhập) / (SL tồn đầu + SL nhập), như hướng dẫn mẫu S2d-HKD.</t>
        </is>
      </c>
    </row>
    <row r="20">
      <c r="A20" s="28" t="inlineStr">
        <is>
          <t>• Chiết lẻ trà rời ra gói nhỏ: dùng một đơn vị tính cho cả lô (kg), ghi phần hao hụt khi chia gói bằng một dòng Xuất, diễn giải "hao hụt".</t>
        </is>
      </c>
    </row>
    <row r="21">
      <c r="A21" s="28" t="inlineStr">
        <is>
          <t>• Sheet "Tổng hợp tháng" tự lấy số. Dòng chênh lệch chỉ để xem lãi lỗ, không phải thu nhập tính thuế.</t>
        </is>
      </c>
    </row>
    <row r="22">
      <c r="A22" s="28" t="inlineStr"/>
    </row>
    <row r="23">
      <c r="A23" s="29" t="inlineStr">
        <is>
          <t>3. Đối chiếu cuối tháng</t>
        </is>
      </c>
    </row>
    <row r="24">
      <c r="A24" s="28" t="inlineStr">
        <is>
          <t>• Doanh thu chuyển khoản so với sao kê tài khoản; doanh thu sàn so với báo cáo của sàn; dòng có hóa đơn so với danh sách hóa đơn đã lập.</t>
        </is>
      </c>
    </row>
    <row r="25">
      <c r="A25" s="28" t="inlineStr">
        <is>
          <t>• Đếm tồn thực tế trong kho, so với cột SL tồn cuối; lệch thì tìm phiếu xuất thiếu trước khi sửa số.</t>
        </is>
      </c>
    </row>
    <row r="26">
      <c r="A26" s="28" t="inlineStr"/>
    </row>
    <row r="27">
      <c r="A27" s="29" t="inlineStr">
        <is>
          <t>4. Lưu giữ</t>
        </is>
      </c>
    </row>
    <row r="28">
      <c r="A28" s="28" t="inlineStr">
        <is>
          <t>• Sổ và chứng từ lưu tối thiểu 05 năm, bản giấy hoặc điện tử (Điều 3 Thông tư 152/2025/TT-BTC). Hóa đơn lưu theo pháp luật về thuế.</t>
        </is>
      </c>
    </row>
    <row r="29">
      <c r="A29" s="28" t="inlineStr">
        <is>
          <t>• Các dòng chữ nghiêng màu xám là ví dụ giả định của "Tiệm trà Minh An": xóa hết trước khi dùng thật.</t>
        </is>
      </c>
    </row>
    <row r="30">
      <c r="A30" s="28" t="inlineStr"/>
    </row>
    <row r="31">
      <c r="A31" s="29" t="inlineStr">
        <is>
          <t>Mẫu tham khảo, không thay tư vấn thuế/pháp lý.</t>
        </is>
      </c>
    </row>
  </sheetData>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2026-10-31T01:51:57Z</dcterms:created>
  <dcterms:modified xmlns:dcterms="http://purl.org/dc/terms/" xmlns:xsi="http://www.w3.org/2001/XMLSchema-instance" xsi:type="dcterms:W3CDTF">2026-10-31T01:51:57Z</dcterms:modified>
</cp:coreProperties>
</file>