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ảng tính" sheetId="1" state="visible" r:id="rId1"/>
    <sheet xmlns:r="http://schemas.openxmlformats.org/officeDocument/2006/relationships" name="Hướng dẫn" sheetId="2" state="visible" r:id="rId2"/>
  </sheets>
  <definedNames>
    <definedName name="_xlnm.Print_Titles" localSheetId="0">'Bảng tính'!$10:$10</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Arial"/>
      <b val="1"/>
      <sz val="14"/>
    </font>
    <font>
      <name val="Arial"/>
      <i val="1"/>
      <sz val="10"/>
    </font>
    <font>
      <name val="Arial"/>
      <b val="1"/>
      <sz val="11"/>
    </font>
    <font>
      <name val="Arial"/>
      <sz val="11"/>
    </font>
    <font>
      <name val="Arial"/>
      <b val="1"/>
      <sz val="10"/>
    </font>
    <font>
      <name val="Arial"/>
      <i val="1"/>
      <sz val="9"/>
    </font>
    <font>
      <name val="Arial"/>
      <b val="1"/>
      <sz val="13"/>
    </font>
    <font>
      <name val="Arial"/>
      <i val="1"/>
      <sz val="11"/>
    </font>
  </fonts>
  <fills count="5">
    <fill>
      <patternFill/>
    </fill>
    <fill>
      <patternFill patternType="gray125"/>
    </fill>
    <fill>
      <patternFill patternType="solid">
        <fgColor rgb="00FFF6D5"/>
      </patternFill>
    </fill>
    <fill>
      <patternFill patternType="solid">
        <fgColor rgb="00E3EFE3"/>
      </patternFill>
    </fill>
    <fill>
      <patternFill patternType="solid">
        <fgColor rgb="00F1F1F1"/>
      </patternFill>
    </fill>
  </fills>
  <borders count="2">
    <border>
      <left/>
      <right/>
      <top/>
      <bottom/>
      <diagonal/>
    </border>
    <border>
      <left style="thin">
        <color rgb="00B7C4B7"/>
      </left>
      <right style="thin">
        <color rgb="00B7C4B7"/>
      </right>
      <top style="thin">
        <color rgb="00B7C4B7"/>
      </top>
      <bottom style="thin">
        <color rgb="00B7C4B7"/>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0" borderId="0" applyAlignment="1" pivotButton="0" quotePrefix="0" xfId="0">
      <alignment vertical="center"/>
    </xf>
    <xf numFmtId="0" fontId="4" fillId="2" borderId="1" pivotButton="0" quotePrefix="0" xfId="0"/>
    <xf numFmtId="0" fontId="0" fillId="2" borderId="1" pivotButton="0" quotePrefix="0" xfId="0"/>
    <xf numFmtId="164" fontId="4" fillId="2" borderId="1" pivotButton="0" quotePrefix="0" xfId="0"/>
    <xf numFmtId="0" fontId="2" fillId="0" borderId="0" pivotButton="0" quotePrefix="0" xfId="0"/>
    <xf numFmtId="3" fontId="4" fillId="2" borderId="1" pivotButton="0" quotePrefix="0" xfId="0"/>
    <xf numFmtId="0" fontId="5" fillId="3" borderId="1" applyAlignment="1" pivotButton="0" quotePrefix="0" xfId="0">
      <alignment horizontal="center" vertical="center" wrapText="1"/>
    </xf>
    <xf numFmtId="0" fontId="6" fillId="0" borderId="0" applyAlignment="1" pivotButton="0" quotePrefix="0" xfId="0">
      <alignment horizontal="center" vertical="center" wrapText="1"/>
    </xf>
    <xf numFmtId="0" fontId="4" fillId="0" borderId="1" applyAlignment="1" pivotButton="0" quotePrefix="0" xfId="0">
      <alignment horizontal="center" vertical="center" wrapText="1"/>
    </xf>
    <xf numFmtId="0" fontId="4" fillId="2" borderId="1" applyAlignment="1" pivotButton="0" quotePrefix="0" xfId="0">
      <alignment vertical="center" wrapText="1"/>
    </xf>
    <xf numFmtId="3" fontId="4" fillId="0" borderId="1" pivotButton="0" quotePrefix="0" xfId="0"/>
    <xf numFmtId="164" fontId="4" fillId="0" borderId="1" pivotButton="0" quotePrefix="0" xfId="0"/>
    <xf numFmtId="0" fontId="4" fillId="0" borderId="1" applyAlignment="1" pivotButton="0" quotePrefix="0" xfId="0">
      <alignment vertical="center" wrapText="1"/>
    </xf>
    <xf numFmtId="0" fontId="3" fillId="4" borderId="1" applyAlignment="1" pivotButton="0" quotePrefix="0" xfId="0">
      <alignment horizontal="right"/>
    </xf>
    <xf numFmtId="0" fontId="0" fillId="4" borderId="1" pivotButton="0" quotePrefix="0" xfId="0"/>
    <xf numFmtId="3" fontId="3" fillId="4" borderId="1" pivotButton="0" quotePrefix="0" xfId="0"/>
    <xf numFmtId="0" fontId="3" fillId="0" borderId="0" applyAlignment="1" pivotButton="0" quotePrefix="0" xfId="0">
      <alignment horizontal="right"/>
    </xf>
    <xf numFmtId="164" fontId="3" fillId="0" borderId="1" applyAlignment="1" pivotButton="0" quotePrefix="0" xfId="0">
      <alignment horizontal="left" wrapText="1"/>
    </xf>
    <xf numFmtId="3" fontId="3" fillId="0" borderId="1" applyAlignment="1" pivotButton="0" quotePrefix="0" xfId="0">
      <alignment horizontal="left" wrapText="1"/>
    </xf>
    <xf numFmtId="49" fontId="3" fillId="0" borderId="1" applyAlignment="1" pivotButton="0" quotePrefix="0" xfId="0">
      <alignment horizontal="left" wrapText="1"/>
    </xf>
    <xf numFmtId="0" fontId="7" fillId="0" borderId="0" applyAlignment="1" pivotButton="0" quotePrefix="0" xfId="0">
      <alignment horizontal="center" vertical="center" wrapText="1"/>
    </xf>
    <xf numFmtId="0" fontId="3" fillId="0" borderId="0" applyAlignment="1" pivotButton="0" quotePrefix="0" xfId="0">
      <alignmen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2">
    <dxf>
      <font>
        <name val="Arial"/>
        <b val="1"/>
        <color rgb="009C1C10"/>
      </font>
      <fill>
        <patternFill patternType="solid">
          <fgColor rgb="00F8D0CC"/>
        </patternFill>
      </fill>
    </dxf>
    <dxf>
      <fill>
        <patternFill patternType="solid">
          <fgColor rgb="00FCE6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S35"/>
  <sheetViews>
    <sheetView workbookViewId="0">
      <pane xSplit="2" ySplit="11" topLeftCell="C12"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13" customWidth="1" min="3" max="3"/>
    <col width="8" customWidth="1" min="4" max="4"/>
    <col width="15" customWidth="1" min="5" max="5"/>
    <col width="10" customWidth="1" min="6" max="6"/>
    <col width="15" customWidth="1" min="7" max="7"/>
    <col width="13" customWidth="1" min="8" max="8"/>
    <col width="12" customWidth="1" min="9" max="9"/>
    <col width="9" customWidth="1" min="10" max="10"/>
    <col width="14" customWidth="1" min="11" max="11"/>
    <col width="14" customWidth="1" min="12" max="12"/>
    <col width="13" customWidth="1" min="13" max="13"/>
    <col width="10" customWidth="1" min="14" max="14"/>
    <col width="10" customWidth="1" min="15" max="15"/>
    <col width="22" customWidth="1" min="16" max="16"/>
    <col width="12" customWidth="1" min="17" max="17"/>
    <col width="15" customWidth="1" min="18" max="18"/>
    <col width="15" customWidth="1" min="19" max="19"/>
  </cols>
  <sheetData>
    <row r="1">
      <c r="A1" s="1" t="inlineStr">
        <is>
          <t>MẪU BẢNG TÍNH GIÁ BÁN VÀ LÃI GỘP CHO CỬA HÀNG, ĐẠI LÝ TRÀ</t>
        </is>
      </c>
    </row>
    <row r="2">
      <c r="A2" s="2" t="inlineStr">
        <is>
          <t>Chỉ gõ vào ô nền vàng nhạt. Ô nền trắng là công thức, không gõ đè. Số ở dòng 1–3 là ví dụ giả định, xóa đi rồi điền hàng của mình.</t>
        </is>
      </c>
    </row>
    <row r="4">
      <c r="A4" s="3" t="inlineStr">
        <is>
          <t>Tên cửa hàng / đại lý:</t>
        </is>
      </c>
      <c r="E4" s="4" t="inlineStr">
        <is>
          <t>……</t>
        </is>
      </c>
      <c r="F4" s="5" t="n"/>
      <c r="G4" s="5" t="n"/>
    </row>
    <row r="5">
      <c r="A5" s="3" t="inlineStr">
        <is>
          <t>Người lập:</t>
        </is>
      </c>
      <c r="E5" s="4" t="inlineStr">
        <is>
          <t>……</t>
        </is>
      </c>
      <c r="F5" s="5" t="n"/>
      <c r="G5" s="5" t="n"/>
    </row>
    <row r="6">
      <c r="A6" s="3" t="inlineStr">
        <is>
          <t>Ngày lập:</t>
        </is>
      </c>
      <c r="E6" s="4" t="inlineStr">
        <is>
          <t>……</t>
        </is>
      </c>
      <c r="F6" s="5" t="n"/>
      <c r="G6" s="5" t="n"/>
    </row>
    <row r="7">
      <c r="A7" s="3" t="inlineStr">
        <is>
          <t>Biên lãi gộp tối thiểu mong muốn (%):</t>
        </is>
      </c>
      <c r="E7" s="6" t="n">
        <v>0.2</v>
      </c>
      <c r="F7" s="5" t="n"/>
      <c r="G7" s="5" t="n"/>
      <c r="H7" s="7" t="inlineStr">
        <is>
          <t>(ví dụ giả định)</t>
        </is>
      </c>
    </row>
    <row r="8">
      <c r="A8" s="3" t="inlineStr">
        <is>
          <t>Chi phí cố định mỗi tháng (đ) – mặt bằng, nhân công, điện nước…:</t>
        </is>
      </c>
      <c r="E8" s="8" t="n">
        <v>12000000</v>
      </c>
      <c r="F8" s="5" t="n"/>
      <c r="G8" s="5" t="n"/>
      <c r="H8" s="7" t="inlineStr">
        <is>
          <t>(ví dụ giả định)</t>
        </is>
      </c>
    </row>
    <row r="10" ht="58" customHeight="1">
      <c r="A10" s="9" t="inlineStr">
        <is>
          <t>STT</t>
        </is>
      </c>
      <c r="B10" s="9" t="inlineStr">
        <is>
          <t>Mã / tên hàng</t>
        </is>
      </c>
      <c r="C10" s="9" t="inlineStr">
        <is>
          <t>Quy cách</t>
        </is>
      </c>
      <c r="D10" s="9" t="inlineStr">
        <is>
          <t>Đơn vị</t>
        </is>
      </c>
      <c r="E10" s="9" t="inlineStr">
        <is>
          <t>Giá nhập / đơn vị (đ, trước chiết khấu)</t>
        </is>
      </c>
      <c r="F10" s="9" t="inlineStr">
        <is>
          <t>% chiết khấu</t>
        </is>
      </c>
      <c r="G10" s="9" t="inlineStr">
        <is>
          <t>Giá nhập sau chiết khấu (đ)</t>
        </is>
      </c>
      <c r="H10" s="9" t="inlineStr">
        <is>
          <t>Phí vận chuyển / đơn vị (đ)</t>
        </is>
      </c>
      <c r="I10" s="9" t="inlineStr">
        <is>
          <t>Bao bì, túi / đơn vị (đ)</t>
        </is>
      </c>
      <c r="J10" s="9" t="inlineStr">
        <is>
          <t>% hao hụt</t>
        </is>
      </c>
      <c r="K10" s="9" t="inlineStr">
        <is>
          <t>Giá vốn / đơn vị (đ)</t>
        </is>
      </c>
      <c r="L10" s="9" t="inlineStr">
        <is>
          <t>Giá bán lẻ / đơn vị (đ)</t>
        </is>
      </c>
      <c r="M10" s="9" t="inlineStr">
        <is>
          <t>Lãi gộp / đơn vị (đ)</t>
        </is>
      </c>
      <c r="N10" s="9" t="inlineStr">
        <is>
          <t>% biên lãi gộp</t>
        </is>
      </c>
      <c r="O10" s="9" t="inlineStr">
        <is>
          <t>Markup %</t>
        </is>
      </c>
      <c r="P10" s="9" t="inlineStr">
        <is>
          <t>Cảnh báo</t>
        </is>
      </c>
      <c r="Q10" s="9" t="inlineStr">
        <is>
          <t>Số lượng dự kiến bán / tháng</t>
        </is>
      </c>
      <c r="R10" s="9" t="inlineStr">
        <is>
          <t>Doanh thu / tháng (đ)</t>
        </is>
      </c>
      <c r="S10" s="9" t="inlineStr">
        <is>
          <t>Lãi gộp / tháng (đ)</t>
        </is>
      </c>
    </row>
    <row r="11">
      <c r="A11" s="10" t="inlineStr"/>
      <c r="B11" s="10" t="inlineStr">
        <is>
          <t>ô nhập</t>
        </is>
      </c>
      <c r="C11" s="10" t="inlineStr">
        <is>
          <t>ô nhập</t>
        </is>
      </c>
      <c r="D11" s="10" t="inlineStr">
        <is>
          <t>ô nhập</t>
        </is>
      </c>
      <c r="E11" s="10" t="inlineStr">
        <is>
          <t>ô nhập</t>
        </is>
      </c>
      <c r="F11" s="10" t="inlineStr">
        <is>
          <t>ô nhập</t>
        </is>
      </c>
      <c r="G11" s="10" t="inlineStr">
        <is>
          <t>công thức</t>
        </is>
      </c>
      <c r="H11" s="10" t="inlineStr">
        <is>
          <t>ô nhập</t>
        </is>
      </c>
      <c r="I11" s="10" t="inlineStr">
        <is>
          <t>ô nhập</t>
        </is>
      </c>
      <c r="J11" s="10" t="inlineStr">
        <is>
          <t>ô nhập</t>
        </is>
      </c>
      <c r="K11" s="10" t="inlineStr">
        <is>
          <t>công thức</t>
        </is>
      </c>
      <c r="L11" s="10" t="inlineStr">
        <is>
          <t>ô nhập</t>
        </is>
      </c>
      <c r="M11" s="10" t="inlineStr">
        <is>
          <t>công thức</t>
        </is>
      </c>
      <c r="N11" s="10" t="inlineStr">
        <is>
          <t>công thức</t>
        </is>
      </c>
      <c r="O11" s="10" t="inlineStr">
        <is>
          <t>công thức</t>
        </is>
      </c>
      <c r="P11" s="10" t="inlineStr">
        <is>
          <t>công thức</t>
        </is>
      </c>
      <c r="Q11" s="10" t="inlineStr">
        <is>
          <t>ô nhập</t>
        </is>
      </c>
      <c r="R11" s="10" t="inlineStr">
        <is>
          <t>công thức</t>
        </is>
      </c>
      <c r="S11" s="10" t="inlineStr">
        <is>
          <t>công thức</t>
        </is>
      </c>
    </row>
    <row r="12">
      <c r="A12" s="11" t="n">
        <v>1</v>
      </c>
      <c r="B12" s="12" t="inlineStr">
        <is>
          <t>Trà xanh loại A (ví dụ giả định)</t>
        </is>
      </c>
      <c r="C12" s="12" t="inlineStr">
        <is>
          <t>Túi 200 g</t>
        </is>
      </c>
      <c r="D12" s="4" t="inlineStr">
        <is>
          <t>túi</t>
        </is>
      </c>
      <c r="E12" s="8" t="n">
        <v>60000</v>
      </c>
      <c r="F12" s="6" t="n">
        <v>0.1</v>
      </c>
      <c r="G12" s="13">
        <f>IF(E12="","",E12*(1-F12))</f>
        <v/>
      </c>
      <c r="H12" s="8" t="n">
        <v>1000</v>
      </c>
      <c r="I12" s="8" t="n">
        <v>2500</v>
      </c>
      <c r="J12" s="6" t="n">
        <v>0.01</v>
      </c>
      <c r="K12" s="13">
        <f>IF(OR(B12="",E12=""),"",(G12+H12+I12)/(1-J12))</f>
        <v/>
      </c>
      <c r="L12" s="8" t="n">
        <v>85000</v>
      </c>
      <c r="M12" s="13">
        <f>IF(OR(K12="",L12=""),"",L12-K12)</f>
        <v/>
      </c>
      <c r="N12" s="14">
        <f>IF(OR(M12="",L12=0),"",M12/L12)</f>
        <v/>
      </c>
      <c r="O12" s="14">
        <f>IF(OR(M12="",K12=0),"",M12/K12)</f>
        <v/>
      </c>
      <c r="P12" s="15">
        <f>IF(OR(K12="",L12=""),"",IF(L12&lt;K12,"BÁN DƯỚI GIÁ VỐN",IF(N12&lt;$E$7,"Biên thấp hơn mức tối thiểu","Đạt")))</f>
        <v/>
      </c>
      <c r="Q12" s="8" t="n">
        <v>120</v>
      </c>
      <c r="R12" s="13">
        <f>IF(OR(L12="",Q12=""),"",L12*Q12)</f>
        <v/>
      </c>
      <c r="S12" s="13">
        <f>IF(OR(M12="",Q12=""),"",M12*Q12)</f>
        <v/>
      </c>
    </row>
    <row r="13">
      <c r="A13" s="11" t="n">
        <v>2</v>
      </c>
      <c r="B13" s="12" t="inlineStr">
        <is>
          <t>Trà ướp hương loại B (ví dụ giả định)</t>
        </is>
      </c>
      <c r="C13" s="12" t="inlineStr">
        <is>
          <t>Hộp 100 g</t>
        </is>
      </c>
      <c r="D13" s="4" t="inlineStr">
        <is>
          <t>hộp</t>
        </is>
      </c>
      <c r="E13" s="8" t="n">
        <v>95000</v>
      </c>
      <c r="F13" s="6" t="n">
        <v>0.08</v>
      </c>
      <c r="G13" s="13">
        <f>IF(E13="","",E13*(1-F13))</f>
        <v/>
      </c>
      <c r="H13" s="8" t="n">
        <v>1000</v>
      </c>
      <c r="I13" s="8" t="n">
        <v>6000</v>
      </c>
      <c r="J13" s="6" t="n">
        <v>0</v>
      </c>
      <c r="K13" s="13">
        <f>IF(OR(B13="",E13=""),"",(G13+H13+I13)/(1-J13))</f>
        <v/>
      </c>
      <c r="L13" s="8" t="n">
        <v>130000</v>
      </c>
      <c r="M13" s="13">
        <f>IF(OR(K13="",L13=""),"",L13-K13)</f>
        <v/>
      </c>
      <c r="N13" s="14">
        <f>IF(OR(M13="",L13=0),"",M13/L13)</f>
        <v/>
      </c>
      <c r="O13" s="14">
        <f>IF(OR(M13="",K13=0),"",M13/K13)</f>
        <v/>
      </c>
      <c r="P13" s="15">
        <f>IF(OR(K13="",L13=""),"",IF(L13&lt;K13,"BÁN DƯỚI GIÁ VỐN",IF(N13&lt;$E$7,"Biên thấp hơn mức tối thiểu","Đạt")))</f>
        <v/>
      </c>
      <c r="Q13" s="8" t="n">
        <v>40</v>
      </c>
      <c r="R13" s="13">
        <f>IF(OR(L13="",Q13=""),"",L13*Q13)</f>
        <v/>
      </c>
      <c r="S13" s="13">
        <f>IF(OR(M13="",Q13=""),"",M13*Q13)</f>
        <v/>
      </c>
    </row>
    <row r="14">
      <c r="A14" s="11" t="n">
        <v>3</v>
      </c>
      <c r="B14" s="12" t="inlineStr">
        <is>
          <t>Trà túi lọc loại C (ví dụ giả định)</t>
        </is>
      </c>
      <c r="C14" s="12" t="inlineStr">
        <is>
          <t>Hộp 25 gói</t>
        </is>
      </c>
      <c r="D14" s="4" t="inlineStr">
        <is>
          <t>hộp</t>
        </is>
      </c>
      <c r="E14" s="8" t="n">
        <v>48000</v>
      </c>
      <c r="F14" s="6" t="n">
        <v>0</v>
      </c>
      <c r="G14" s="13">
        <f>IF(E14="","",E14*(1-F14))</f>
        <v/>
      </c>
      <c r="H14" s="8" t="n">
        <v>800</v>
      </c>
      <c r="I14" s="8" t="n">
        <v>0</v>
      </c>
      <c r="J14" s="6" t="n">
        <v>0.02</v>
      </c>
      <c r="K14" s="13">
        <f>IF(OR(B14="",E14=""),"",(G14+H14+I14)/(1-J14))</f>
        <v/>
      </c>
      <c r="L14" s="8" t="n">
        <v>49000</v>
      </c>
      <c r="M14" s="13">
        <f>IF(OR(K14="",L14=""),"",L14-K14)</f>
        <v/>
      </c>
      <c r="N14" s="14">
        <f>IF(OR(M14="",L14=0),"",M14/L14)</f>
        <v/>
      </c>
      <c r="O14" s="14">
        <f>IF(OR(M14="",K14=0),"",M14/K14)</f>
        <v/>
      </c>
      <c r="P14" s="15">
        <f>IF(OR(K14="",L14=""),"",IF(L14&lt;K14,"BÁN DƯỚI GIÁ VỐN",IF(N14&lt;$E$7,"Biên thấp hơn mức tối thiểu","Đạt")))</f>
        <v/>
      </c>
      <c r="Q14" s="8" t="n">
        <v>30</v>
      </c>
      <c r="R14" s="13">
        <f>IF(OR(L14="",Q14=""),"",L14*Q14)</f>
        <v/>
      </c>
      <c r="S14" s="13">
        <f>IF(OR(M14="",Q14=""),"",M14*Q14)</f>
        <v/>
      </c>
    </row>
    <row r="15">
      <c r="A15" s="11" t="n">
        <v>4</v>
      </c>
      <c r="B15" s="12" t="n"/>
      <c r="C15" s="12" t="n"/>
      <c r="D15" s="4" t="n"/>
      <c r="E15" s="8" t="n"/>
      <c r="F15" s="6" t="n"/>
      <c r="G15" s="13">
        <f>IF(E15="","",E15*(1-F15))</f>
        <v/>
      </c>
      <c r="H15" s="8" t="n"/>
      <c r="I15" s="8" t="n"/>
      <c r="J15" s="6" t="n"/>
      <c r="K15" s="13">
        <f>IF(OR(B15="",E15=""),"",(G15+H15+I15)/(1-J15))</f>
        <v/>
      </c>
      <c r="L15" s="8" t="n"/>
      <c r="M15" s="13">
        <f>IF(OR(K15="",L15=""),"",L15-K15)</f>
        <v/>
      </c>
      <c r="N15" s="14">
        <f>IF(OR(M15="",L15=0),"",M15/L15)</f>
        <v/>
      </c>
      <c r="O15" s="14">
        <f>IF(OR(M15="",K15=0),"",M15/K15)</f>
        <v/>
      </c>
      <c r="P15" s="15">
        <f>IF(OR(K15="",L15=""),"",IF(L15&lt;K15,"BÁN DƯỚI GIÁ VỐN",IF(N15&lt;$E$7,"Biên thấp hơn mức tối thiểu","Đạt")))</f>
        <v/>
      </c>
      <c r="Q15" s="8" t="n"/>
      <c r="R15" s="13">
        <f>IF(OR(L15="",Q15=""),"",L15*Q15)</f>
        <v/>
      </c>
      <c r="S15" s="13">
        <f>IF(OR(M15="",Q15=""),"",M15*Q15)</f>
        <v/>
      </c>
    </row>
    <row r="16">
      <c r="A16" s="11" t="n">
        <v>5</v>
      </c>
      <c r="B16" s="12" t="n"/>
      <c r="C16" s="12" t="n"/>
      <c r="D16" s="4" t="n"/>
      <c r="E16" s="8" t="n"/>
      <c r="F16" s="6" t="n"/>
      <c r="G16" s="13">
        <f>IF(E16="","",E16*(1-F16))</f>
        <v/>
      </c>
      <c r="H16" s="8" t="n"/>
      <c r="I16" s="8" t="n"/>
      <c r="J16" s="6" t="n"/>
      <c r="K16" s="13">
        <f>IF(OR(B16="",E16=""),"",(G16+H16+I16)/(1-J16))</f>
        <v/>
      </c>
      <c r="L16" s="8" t="n"/>
      <c r="M16" s="13">
        <f>IF(OR(K16="",L16=""),"",L16-K16)</f>
        <v/>
      </c>
      <c r="N16" s="14">
        <f>IF(OR(M16="",L16=0),"",M16/L16)</f>
        <v/>
      </c>
      <c r="O16" s="14">
        <f>IF(OR(M16="",K16=0),"",M16/K16)</f>
        <v/>
      </c>
      <c r="P16" s="15">
        <f>IF(OR(K16="",L16=""),"",IF(L16&lt;K16,"BÁN DƯỚI GIÁ VỐN",IF(N16&lt;$E$7,"Biên thấp hơn mức tối thiểu","Đạt")))</f>
        <v/>
      </c>
      <c r="Q16" s="8" t="n"/>
      <c r="R16" s="13">
        <f>IF(OR(L16="",Q16=""),"",L16*Q16)</f>
        <v/>
      </c>
      <c r="S16" s="13">
        <f>IF(OR(M16="",Q16=""),"",M16*Q16)</f>
        <v/>
      </c>
    </row>
    <row r="17">
      <c r="A17" s="11" t="n">
        <v>6</v>
      </c>
      <c r="B17" s="12" t="n"/>
      <c r="C17" s="12" t="n"/>
      <c r="D17" s="4" t="n"/>
      <c r="E17" s="8" t="n"/>
      <c r="F17" s="6" t="n"/>
      <c r="G17" s="13">
        <f>IF(E17="","",E17*(1-F17))</f>
        <v/>
      </c>
      <c r="H17" s="8" t="n"/>
      <c r="I17" s="8" t="n"/>
      <c r="J17" s="6" t="n"/>
      <c r="K17" s="13">
        <f>IF(OR(B17="",E17=""),"",(G17+H17+I17)/(1-J17))</f>
        <v/>
      </c>
      <c r="L17" s="8" t="n"/>
      <c r="M17" s="13">
        <f>IF(OR(K17="",L17=""),"",L17-K17)</f>
        <v/>
      </c>
      <c r="N17" s="14">
        <f>IF(OR(M17="",L17=0),"",M17/L17)</f>
        <v/>
      </c>
      <c r="O17" s="14">
        <f>IF(OR(M17="",K17=0),"",M17/K17)</f>
        <v/>
      </c>
      <c r="P17" s="15">
        <f>IF(OR(K17="",L17=""),"",IF(L17&lt;K17,"BÁN DƯỚI GIÁ VỐN",IF(N17&lt;$E$7,"Biên thấp hơn mức tối thiểu","Đạt")))</f>
        <v/>
      </c>
      <c r="Q17" s="8" t="n"/>
      <c r="R17" s="13">
        <f>IF(OR(L17="",Q17=""),"",L17*Q17)</f>
        <v/>
      </c>
      <c r="S17" s="13">
        <f>IF(OR(M17="",Q17=""),"",M17*Q17)</f>
        <v/>
      </c>
    </row>
    <row r="18">
      <c r="A18" s="11" t="n">
        <v>7</v>
      </c>
      <c r="B18" s="12" t="n"/>
      <c r="C18" s="12" t="n"/>
      <c r="D18" s="4" t="n"/>
      <c r="E18" s="8" t="n"/>
      <c r="F18" s="6" t="n"/>
      <c r="G18" s="13">
        <f>IF(E18="","",E18*(1-F18))</f>
        <v/>
      </c>
      <c r="H18" s="8" t="n"/>
      <c r="I18" s="8" t="n"/>
      <c r="J18" s="6" t="n"/>
      <c r="K18" s="13">
        <f>IF(OR(B18="",E18=""),"",(G18+H18+I18)/(1-J18))</f>
        <v/>
      </c>
      <c r="L18" s="8" t="n"/>
      <c r="M18" s="13">
        <f>IF(OR(K18="",L18=""),"",L18-K18)</f>
        <v/>
      </c>
      <c r="N18" s="14">
        <f>IF(OR(M18="",L18=0),"",M18/L18)</f>
        <v/>
      </c>
      <c r="O18" s="14">
        <f>IF(OR(M18="",K18=0),"",M18/K18)</f>
        <v/>
      </c>
      <c r="P18" s="15">
        <f>IF(OR(K18="",L18=""),"",IF(L18&lt;K18,"BÁN DƯỚI GIÁ VỐN",IF(N18&lt;$E$7,"Biên thấp hơn mức tối thiểu","Đạt")))</f>
        <v/>
      </c>
      <c r="Q18" s="8" t="n"/>
      <c r="R18" s="13">
        <f>IF(OR(L18="",Q18=""),"",L18*Q18)</f>
        <v/>
      </c>
      <c r="S18" s="13">
        <f>IF(OR(M18="",Q18=""),"",M18*Q18)</f>
        <v/>
      </c>
    </row>
    <row r="19">
      <c r="A19" s="11" t="n">
        <v>8</v>
      </c>
      <c r="B19" s="12" t="n"/>
      <c r="C19" s="12" t="n"/>
      <c r="D19" s="4" t="n"/>
      <c r="E19" s="8" t="n"/>
      <c r="F19" s="6" t="n"/>
      <c r="G19" s="13">
        <f>IF(E19="","",E19*(1-F19))</f>
        <v/>
      </c>
      <c r="H19" s="8" t="n"/>
      <c r="I19" s="8" t="n"/>
      <c r="J19" s="6" t="n"/>
      <c r="K19" s="13">
        <f>IF(OR(B19="",E19=""),"",(G19+H19+I19)/(1-J19))</f>
        <v/>
      </c>
      <c r="L19" s="8" t="n"/>
      <c r="M19" s="13">
        <f>IF(OR(K19="",L19=""),"",L19-K19)</f>
        <v/>
      </c>
      <c r="N19" s="14">
        <f>IF(OR(M19="",L19=0),"",M19/L19)</f>
        <v/>
      </c>
      <c r="O19" s="14">
        <f>IF(OR(M19="",K19=0),"",M19/K19)</f>
        <v/>
      </c>
      <c r="P19" s="15">
        <f>IF(OR(K19="",L19=""),"",IF(L19&lt;K19,"BÁN DƯỚI GIÁ VỐN",IF(N19&lt;$E$7,"Biên thấp hơn mức tối thiểu","Đạt")))</f>
        <v/>
      </c>
      <c r="Q19" s="8" t="n"/>
      <c r="R19" s="13">
        <f>IF(OR(L19="",Q19=""),"",L19*Q19)</f>
        <v/>
      </c>
      <c r="S19" s="13">
        <f>IF(OR(M19="",Q19=""),"",M19*Q19)</f>
        <v/>
      </c>
    </row>
    <row r="20">
      <c r="A20" s="11" t="n">
        <v>9</v>
      </c>
      <c r="B20" s="12" t="n"/>
      <c r="C20" s="12" t="n"/>
      <c r="D20" s="4" t="n"/>
      <c r="E20" s="8" t="n"/>
      <c r="F20" s="6" t="n"/>
      <c r="G20" s="13">
        <f>IF(E20="","",E20*(1-F20))</f>
        <v/>
      </c>
      <c r="H20" s="8" t="n"/>
      <c r="I20" s="8" t="n"/>
      <c r="J20" s="6" t="n"/>
      <c r="K20" s="13">
        <f>IF(OR(B20="",E20=""),"",(G20+H20+I20)/(1-J20))</f>
        <v/>
      </c>
      <c r="L20" s="8" t="n"/>
      <c r="M20" s="13">
        <f>IF(OR(K20="",L20=""),"",L20-K20)</f>
        <v/>
      </c>
      <c r="N20" s="14">
        <f>IF(OR(M20="",L20=0),"",M20/L20)</f>
        <v/>
      </c>
      <c r="O20" s="14">
        <f>IF(OR(M20="",K20=0),"",M20/K20)</f>
        <v/>
      </c>
      <c r="P20" s="15">
        <f>IF(OR(K20="",L20=""),"",IF(L20&lt;K20,"BÁN DƯỚI GIÁ VỐN",IF(N20&lt;$E$7,"Biên thấp hơn mức tối thiểu","Đạt")))</f>
        <v/>
      </c>
      <c r="Q20" s="8" t="n"/>
      <c r="R20" s="13">
        <f>IF(OR(L20="",Q20=""),"",L20*Q20)</f>
        <v/>
      </c>
      <c r="S20" s="13">
        <f>IF(OR(M20="",Q20=""),"",M20*Q20)</f>
        <v/>
      </c>
    </row>
    <row r="21">
      <c r="A21" s="11" t="n">
        <v>10</v>
      </c>
      <c r="B21" s="12" t="n"/>
      <c r="C21" s="12" t="n"/>
      <c r="D21" s="4" t="n"/>
      <c r="E21" s="8" t="n"/>
      <c r="F21" s="6" t="n"/>
      <c r="G21" s="13">
        <f>IF(E21="","",E21*(1-F21))</f>
        <v/>
      </c>
      <c r="H21" s="8" t="n"/>
      <c r="I21" s="8" t="n"/>
      <c r="J21" s="6" t="n"/>
      <c r="K21" s="13">
        <f>IF(OR(B21="",E21=""),"",(G21+H21+I21)/(1-J21))</f>
        <v/>
      </c>
      <c r="L21" s="8" t="n"/>
      <c r="M21" s="13">
        <f>IF(OR(K21="",L21=""),"",L21-K21)</f>
        <v/>
      </c>
      <c r="N21" s="14">
        <f>IF(OR(M21="",L21=0),"",M21/L21)</f>
        <v/>
      </c>
      <c r="O21" s="14">
        <f>IF(OR(M21="",K21=0),"",M21/K21)</f>
        <v/>
      </c>
      <c r="P21" s="15">
        <f>IF(OR(K21="",L21=""),"",IF(L21&lt;K21,"BÁN DƯỚI GIÁ VỐN",IF(N21&lt;$E$7,"Biên thấp hơn mức tối thiểu","Đạt")))</f>
        <v/>
      </c>
      <c r="Q21" s="8" t="n"/>
      <c r="R21" s="13">
        <f>IF(OR(L21="",Q21=""),"",L21*Q21)</f>
        <v/>
      </c>
      <c r="S21" s="13">
        <f>IF(OR(M21="",Q21=""),"",M21*Q21)</f>
        <v/>
      </c>
    </row>
    <row r="22">
      <c r="A22" s="11" t="n">
        <v>11</v>
      </c>
      <c r="B22" s="12" t="n"/>
      <c r="C22" s="12" t="n"/>
      <c r="D22" s="4" t="n"/>
      <c r="E22" s="8" t="n"/>
      <c r="F22" s="6" t="n"/>
      <c r="G22" s="13">
        <f>IF(E22="","",E22*(1-F22))</f>
        <v/>
      </c>
      <c r="H22" s="8" t="n"/>
      <c r="I22" s="8" t="n"/>
      <c r="J22" s="6" t="n"/>
      <c r="K22" s="13">
        <f>IF(OR(B22="",E22=""),"",(G22+H22+I22)/(1-J22))</f>
        <v/>
      </c>
      <c r="L22" s="8" t="n"/>
      <c r="M22" s="13">
        <f>IF(OR(K22="",L22=""),"",L22-K22)</f>
        <v/>
      </c>
      <c r="N22" s="14">
        <f>IF(OR(M22="",L22=0),"",M22/L22)</f>
        <v/>
      </c>
      <c r="O22" s="14">
        <f>IF(OR(M22="",K22=0),"",M22/K22)</f>
        <v/>
      </c>
      <c r="P22" s="15">
        <f>IF(OR(K22="",L22=""),"",IF(L22&lt;K22,"BÁN DƯỚI GIÁ VỐN",IF(N22&lt;$E$7,"Biên thấp hơn mức tối thiểu","Đạt")))</f>
        <v/>
      </c>
      <c r="Q22" s="8" t="n"/>
      <c r="R22" s="13">
        <f>IF(OR(L22="",Q22=""),"",L22*Q22)</f>
        <v/>
      </c>
      <c r="S22" s="13">
        <f>IF(OR(M22="",Q22=""),"",M22*Q22)</f>
        <v/>
      </c>
    </row>
    <row r="23">
      <c r="A23" s="11" t="n">
        <v>12</v>
      </c>
      <c r="B23" s="12" t="n"/>
      <c r="C23" s="12" t="n"/>
      <c r="D23" s="4" t="n"/>
      <c r="E23" s="8" t="n"/>
      <c r="F23" s="6" t="n"/>
      <c r="G23" s="13">
        <f>IF(E23="","",E23*(1-F23))</f>
        <v/>
      </c>
      <c r="H23" s="8" t="n"/>
      <c r="I23" s="8" t="n"/>
      <c r="J23" s="6" t="n"/>
      <c r="K23" s="13">
        <f>IF(OR(B23="",E23=""),"",(G23+H23+I23)/(1-J23))</f>
        <v/>
      </c>
      <c r="L23" s="8" t="n"/>
      <c r="M23" s="13">
        <f>IF(OR(K23="",L23=""),"",L23-K23)</f>
        <v/>
      </c>
      <c r="N23" s="14">
        <f>IF(OR(M23="",L23=0),"",M23/L23)</f>
        <v/>
      </c>
      <c r="O23" s="14">
        <f>IF(OR(M23="",K23=0),"",M23/K23)</f>
        <v/>
      </c>
      <c r="P23" s="15">
        <f>IF(OR(K23="",L23=""),"",IF(L23&lt;K23,"BÁN DƯỚI GIÁ VỐN",IF(N23&lt;$E$7,"Biên thấp hơn mức tối thiểu","Đạt")))</f>
        <v/>
      </c>
      <c r="Q23" s="8" t="n"/>
      <c r="R23" s="13">
        <f>IF(OR(L23="",Q23=""),"",L23*Q23)</f>
        <v/>
      </c>
      <c r="S23" s="13">
        <f>IF(OR(M23="",Q23=""),"",M23*Q23)</f>
        <v/>
      </c>
    </row>
    <row r="24">
      <c r="A24" s="11" t="n">
        <v>13</v>
      </c>
      <c r="B24" s="12" t="n"/>
      <c r="C24" s="12" t="n"/>
      <c r="D24" s="4" t="n"/>
      <c r="E24" s="8" t="n"/>
      <c r="F24" s="6" t="n"/>
      <c r="G24" s="13">
        <f>IF(E24="","",E24*(1-F24))</f>
        <v/>
      </c>
      <c r="H24" s="8" t="n"/>
      <c r="I24" s="8" t="n"/>
      <c r="J24" s="6" t="n"/>
      <c r="K24" s="13">
        <f>IF(OR(B24="",E24=""),"",(G24+H24+I24)/(1-J24))</f>
        <v/>
      </c>
      <c r="L24" s="8" t="n"/>
      <c r="M24" s="13">
        <f>IF(OR(K24="",L24=""),"",L24-K24)</f>
        <v/>
      </c>
      <c r="N24" s="14">
        <f>IF(OR(M24="",L24=0),"",M24/L24)</f>
        <v/>
      </c>
      <c r="O24" s="14">
        <f>IF(OR(M24="",K24=0),"",M24/K24)</f>
        <v/>
      </c>
      <c r="P24" s="15">
        <f>IF(OR(K24="",L24=""),"",IF(L24&lt;K24,"BÁN DƯỚI GIÁ VỐN",IF(N24&lt;$E$7,"Biên thấp hơn mức tối thiểu","Đạt")))</f>
        <v/>
      </c>
      <c r="Q24" s="8" t="n"/>
      <c r="R24" s="13">
        <f>IF(OR(L24="",Q24=""),"",L24*Q24)</f>
        <v/>
      </c>
      <c r="S24" s="13">
        <f>IF(OR(M24="",Q24=""),"",M24*Q24)</f>
        <v/>
      </c>
    </row>
    <row r="25">
      <c r="A25" s="11" t="n">
        <v>14</v>
      </c>
      <c r="B25" s="12" t="n"/>
      <c r="C25" s="12" t="n"/>
      <c r="D25" s="4" t="n"/>
      <c r="E25" s="8" t="n"/>
      <c r="F25" s="6" t="n"/>
      <c r="G25" s="13">
        <f>IF(E25="","",E25*(1-F25))</f>
        <v/>
      </c>
      <c r="H25" s="8" t="n"/>
      <c r="I25" s="8" t="n"/>
      <c r="J25" s="6" t="n"/>
      <c r="K25" s="13">
        <f>IF(OR(B25="",E25=""),"",(G25+H25+I25)/(1-J25))</f>
        <v/>
      </c>
      <c r="L25" s="8" t="n"/>
      <c r="M25" s="13">
        <f>IF(OR(K25="",L25=""),"",L25-K25)</f>
        <v/>
      </c>
      <c r="N25" s="14">
        <f>IF(OR(M25="",L25=0),"",M25/L25)</f>
        <v/>
      </c>
      <c r="O25" s="14">
        <f>IF(OR(M25="",K25=0),"",M25/K25)</f>
        <v/>
      </c>
      <c r="P25" s="15">
        <f>IF(OR(K25="",L25=""),"",IF(L25&lt;K25,"BÁN DƯỚI GIÁ VỐN",IF(N25&lt;$E$7,"Biên thấp hơn mức tối thiểu","Đạt")))</f>
        <v/>
      </c>
      <c r="Q25" s="8" t="n"/>
      <c r="R25" s="13">
        <f>IF(OR(L25="",Q25=""),"",L25*Q25)</f>
        <v/>
      </c>
      <c r="S25" s="13">
        <f>IF(OR(M25="",Q25=""),"",M25*Q25)</f>
        <v/>
      </c>
    </row>
    <row r="26">
      <c r="A26" s="11" t="n">
        <v>15</v>
      </c>
      <c r="B26" s="12" t="n"/>
      <c r="C26" s="12" t="n"/>
      <c r="D26" s="4" t="n"/>
      <c r="E26" s="8" t="n"/>
      <c r="F26" s="6" t="n"/>
      <c r="G26" s="13">
        <f>IF(E26="","",E26*(1-F26))</f>
        <v/>
      </c>
      <c r="H26" s="8" t="n"/>
      <c r="I26" s="8" t="n"/>
      <c r="J26" s="6" t="n"/>
      <c r="K26" s="13">
        <f>IF(OR(B26="",E26=""),"",(G26+H26+I26)/(1-J26))</f>
        <v/>
      </c>
      <c r="L26" s="8" t="n"/>
      <c r="M26" s="13">
        <f>IF(OR(K26="",L26=""),"",L26-K26)</f>
        <v/>
      </c>
      <c r="N26" s="14">
        <f>IF(OR(M26="",L26=0),"",M26/L26)</f>
        <v/>
      </c>
      <c r="O26" s="14">
        <f>IF(OR(M26="",K26=0),"",M26/K26)</f>
        <v/>
      </c>
      <c r="P26" s="15">
        <f>IF(OR(K26="",L26=""),"",IF(L26&lt;K26,"BÁN DƯỚI GIÁ VỐN",IF(N26&lt;$E$7,"Biên thấp hơn mức tối thiểu","Đạt")))</f>
        <v/>
      </c>
      <c r="Q26" s="8" t="n"/>
      <c r="R26" s="13">
        <f>IF(OR(L26="",Q26=""),"",L26*Q26)</f>
        <v/>
      </c>
      <c r="S26" s="13">
        <f>IF(OR(M26="",Q26=""),"",M26*Q26)</f>
        <v/>
      </c>
    </row>
    <row r="27">
      <c r="A27" s="16" t="inlineStr">
        <is>
          <t>TỔNG CỘNG MỖI THÁNG</t>
        </is>
      </c>
      <c r="B27" s="17" t="n"/>
      <c r="C27" s="17" t="n"/>
      <c r="D27" s="17" t="n"/>
      <c r="E27" s="17" t="n"/>
      <c r="F27" s="17" t="n"/>
      <c r="G27" s="17" t="n"/>
      <c r="H27" s="17" t="n"/>
      <c r="I27" s="17" t="n"/>
      <c r="J27" s="17" t="n"/>
      <c r="K27" s="17" t="n"/>
      <c r="L27" s="17" t="n"/>
      <c r="M27" s="17" t="n"/>
      <c r="N27" s="17" t="n"/>
      <c r="O27" s="17" t="n"/>
      <c r="P27" s="17" t="n"/>
      <c r="Q27" s="18">
        <f>SUM(Q12:Q26)</f>
        <v/>
      </c>
      <c r="R27" s="18">
        <f>SUM(R12:R26)</f>
        <v/>
      </c>
      <c r="S27" s="18">
        <f>SUM(S12:S26)</f>
        <v/>
      </c>
    </row>
    <row r="29">
      <c r="A29" s="19" t="inlineStr">
        <is>
          <t>Biên lãi gộp bình quân (lãi gộp / doanh thu):</t>
        </is>
      </c>
      <c r="K29" s="20">
        <f>IF(R27=0,"",S27/R27)</f>
        <v/>
      </c>
    </row>
    <row r="30">
      <c r="A30" s="19" t="inlineStr">
        <is>
          <t>Chi phí cố định mỗi tháng (lấy từ ô E8):</t>
        </is>
      </c>
      <c r="K30" s="21">
        <f>$E$8</f>
        <v/>
      </c>
    </row>
    <row r="31">
      <c r="A31" s="19" t="inlineStr">
        <is>
          <t>Lãi còn lại sau chi phí cố định (đ/tháng):</t>
        </is>
      </c>
      <c r="K31" s="21">
        <f>S27-$E$8</f>
        <v/>
      </c>
    </row>
    <row r="32">
      <c r="A32" s="19" t="inlineStr">
        <is>
          <t>Doanh thu cần để lãi gộp vừa bù chi phí cố định (đ/tháng):</t>
        </is>
      </c>
      <c r="K32" s="21">
        <f>IF(OR(R27=0,S27&lt;=0),"",$E$8/(S27/R27))</f>
        <v/>
      </c>
    </row>
    <row r="33">
      <c r="A33" s="19" t="inlineStr">
        <is>
          <t>Kết luận nhanh:</t>
        </is>
      </c>
      <c r="K33" s="22">
        <f>IF(R27=0,"",IF(S27&gt;=$E$8,"Lãi gộp đã bù được chi phí cố định","Chưa bù được chi phí cố định: tăng số lượng bán hoặc xem lại giá vốn"))</f>
        <v/>
      </c>
    </row>
    <row r="35">
      <c r="A35" s="7" t="inlineStr">
        <is>
          <t>Mẫu tham khảo, các bên tự điều chỉnh; số trong file là ví dụ giả định, không phải giá của nhà cung cấp nào; không thay tư vấn pháp lý, kế toán, thuế.</t>
        </is>
      </c>
    </row>
  </sheetData>
  <mergeCells count="24">
    <mergeCell ref="A5:D5"/>
    <mergeCell ref="A32:J32"/>
    <mergeCell ref="A8:D8"/>
    <mergeCell ref="K32:P32"/>
    <mergeCell ref="A4:D4"/>
    <mergeCell ref="A29:J29"/>
    <mergeCell ref="K31:P31"/>
    <mergeCell ref="A35:S35"/>
    <mergeCell ref="E6:G6"/>
    <mergeCell ref="A31:J31"/>
    <mergeCell ref="A30:J30"/>
    <mergeCell ref="E7:G7"/>
    <mergeCell ref="A6:D6"/>
    <mergeCell ref="A1:S1"/>
    <mergeCell ref="A7:D7"/>
    <mergeCell ref="K30:P30"/>
    <mergeCell ref="K33:P33"/>
    <mergeCell ref="E5:G5"/>
    <mergeCell ref="A27:P27"/>
    <mergeCell ref="E8:G8"/>
    <mergeCell ref="E4:G4"/>
    <mergeCell ref="A2:S2"/>
    <mergeCell ref="A33:J33"/>
    <mergeCell ref="K29:P29"/>
  </mergeCells>
  <conditionalFormatting sqref="P12:P26">
    <cfRule type="expression" priority="1" dxfId="0">
      <formula>P12="BÁN DƯỚI GIÁ VỐN"</formula>
    </cfRule>
    <cfRule type="expression" priority="2" dxfId="1">
      <formula>P12="Biên thấp hơn mức tối thiểu"</formula>
    </cfRule>
  </conditionalFormatting>
  <dataValidations count="2">
    <dataValidation sqref="E7 F12:F26 J12:J26" showDropDown="0" showInputMessage="0" showErrorMessage="1" allowBlank="1" errorTitle="Giá trị % chưa hợp lệ" error="Nhập từ 0% đến 90%, ví dụ 10% hoặc 0,1." type="decimal" operator="between">
      <formula1>0</formula1>
      <formula2>0.9</formula2>
    </dataValidation>
    <dataValidation sqref="E12:E26 H12:H26 I12:I26 L12:L26 Q12:Q26" showDropDown="0" showInputMessage="0" showErrorMessage="1" allowBlank="1" errorTitle="Số chưa hợp lệ" error="Nhập số tiền hoặc số lượng không âm." type="decimal" operator="greaterThanOrEqual">
      <formula1>0</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6" customWidth="1" min="1" max="1"/>
    <col width="110" customWidth="1" min="2" max="2"/>
  </cols>
  <sheetData>
    <row r="1">
      <c r="A1" s="23" t="inlineStr">
        <is>
          <t>HƯỚNG DẪN DÙNG MẪU BẢNG TÍNH GIÁ BÁN VÀ LÃI GỘP</t>
        </is>
      </c>
    </row>
    <row r="3">
      <c r="A3" s="24" t="inlineStr"/>
      <c r="B3" s="25" t="inlineStr">
        <is>
          <t>A. Cách điền (chỉ gõ vào ô nền vàng nhạt)</t>
        </is>
      </c>
    </row>
    <row r="4">
      <c r="A4" s="24" t="inlineStr">
        <is>
          <t>1</t>
        </is>
      </c>
      <c r="B4" s="26" t="inlineStr">
        <is>
          <t>Ô E4–E8: tên cửa hàng, người lập, ngày lập; biên lãi gộp tối thiểu anh chị chấp nhận (ví dụ 20%); tổng chi phí cố định một tháng (mặt bằng, lương, điện nước, phần mềm bán hàng…).</t>
        </is>
      </c>
    </row>
    <row r="5">
      <c r="A5" s="24" t="inlineStr">
        <is>
          <t>2</t>
        </is>
      </c>
      <c r="B5" s="26" t="inlineStr">
        <is>
          <t>Cột B–D: tên hàng ghi đủ loại và hạng; quy cách ghi kiểu đóng gói và khối lượng; đơn vị là đơn vị anh chị bán cho khách (túi, hộp, kg). Mỗi quy cách một dòng.</t>
        </is>
      </c>
    </row>
    <row r="6">
      <c r="A6" s="24" t="inlineStr">
        <is>
          <t>3</t>
        </is>
      </c>
      <c r="B6" s="26" t="inlineStr">
        <is>
          <t>Cột E: giá nhập theo đúng đơn vị ở cột D, lấy từ báo giá hoặc hóa đơn. Nếu nhập theo kg mà bán theo túi 200 g, quy đổi giá về 1 túi trước khi điền.</t>
        </is>
      </c>
    </row>
    <row r="7">
      <c r="A7" s="24" t="inlineStr">
        <is>
          <t>4</t>
        </is>
      </c>
      <c r="B7" s="26" t="inlineStr">
        <is>
          <t>Cột F: % chiết khấu nhà cung cấp trừ trên giá ở cột E. Nếu cột E đã là giá sau chiết khấu thì để 0%.</t>
        </is>
      </c>
    </row>
    <row r="8">
      <c r="A8" s="24" t="inlineStr">
        <is>
          <t>5</t>
        </is>
      </c>
      <c r="B8" s="26" t="inlineStr">
        <is>
          <t>Cột H, I: phí vận chuyển và bao bì chia về mỗi đơn vị. Ví dụ cước một chuyến chia cho tổng số túi của chuyến; túi, hộp, tem, túi xách tặng kèm tính theo đơn giá mua.</t>
        </is>
      </c>
    </row>
    <row r="9">
      <c r="A9" s="24" t="inlineStr">
        <is>
          <t>6</t>
        </is>
      </c>
      <c r="B9" s="26" t="inlineStr">
        <is>
          <t>Cột J: % hao hụt (trà chia lẻ, mẫu pha mời khách nếm, hàng móp hỏng). Công thức chia cho (1 − hao hụt) vì phần hao hụt không bán được.</t>
        </is>
      </c>
    </row>
    <row r="10">
      <c r="A10" s="24" t="inlineStr">
        <is>
          <t>7</t>
        </is>
      </c>
      <c r="B10" s="26" t="inlineStr">
        <is>
          <t>Cột L: giá bán lẻ anh chị định bán. Nếu nhà cung cấp có giá niêm yết áp chung cho hệ thống, không đặt cao hơn mức đó và không bán phá giá dưới mức đó.</t>
        </is>
      </c>
    </row>
    <row r="11">
      <c r="A11" s="24" t="inlineStr">
        <is>
          <t>8</t>
        </is>
      </c>
      <c r="B11" s="26" t="inlineStr">
        <is>
          <t>Cột Q: số lượng dự kiến bán mỗi tháng của dòng hàng đó, để bảng cộng doanh thu và lãi gộp.</t>
        </is>
      </c>
    </row>
    <row r="12">
      <c r="A12" s="24" t="inlineStr"/>
      <c r="B12" s="25" t="inlineStr">
        <is>
          <t>B. Công thức trong bảng</t>
        </is>
      </c>
    </row>
    <row r="13">
      <c r="A13" s="24" t="inlineStr">
        <is>
          <t>G</t>
        </is>
      </c>
      <c r="B13" s="26" t="inlineStr">
        <is>
          <t>Giá nhập sau chiết khấu = Giá nhập × (1 − % chiết khấu)</t>
        </is>
      </c>
    </row>
    <row r="14">
      <c r="A14" s="24" t="inlineStr">
        <is>
          <t>K</t>
        </is>
      </c>
      <c r="B14" s="26" t="inlineStr">
        <is>
          <t>Giá vốn = (Giá nhập sau chiết khấu + Phí vận chuyển + Bao bì) ÷ (1 − % hao hụt)</t>
        </is>
      </c>
    </row>
    <row r="15">
      <c r="A15" s="24" t="inlineStr">
        <is>
          <t>M</t>
        </is>
      </c>
      <c r="B15" s="26" t="inlineStr">
        <is>
          <t>Lãi gộp / đơn vị = Giá bán lẻ − Giá vốn</t>
        </is>
      </c>
    </row>
    <row r="16">
      <c r="A16" s="24" t="inlineStr">
        <is>
          <t>N</t>
        </is>
      </c>
      <c r="B16" s="26" t="inlineStr">
        <is>
          <t>% biên lãi gộp = Lãi gộp ÷ Giá bán lẻ (phần trăm tính trên giá bán)</t>
        </is>
      </c>
    </row>
    <row r="17">
      <c r="A17" s="24" t="inlineStr">
        <is>
          <t>O</t>
        </is>
      </c>
      <c r="B17" s="26" t="inlineStr">
        <is>
          <t>Markup % = Lãi gộp ÷ Giá vốn (phần trăm cộng thêm trên giá vốn)</t>
        </is>
      </c>
    </row>
    <row r="18">
      <c r="A18" s="24" t="inlineStr">
        <is>
          <t>P</t>
        </is>
      </c>
      <c r="B18" s="26" t="inlineStr">
        <is>
          <t>Cảnh báo: "BÁN DƯỚI GIÁ VỐN" khi giá bán &lt; giá vốn; "Biên thấp hơn mức tối thiểu" khi % biên &lt; ô E7; còn lại "Đạt".</t>
        </is>
      </c>
    </row>
    <row r="19">
      <c r="A19" s="24" t="inlineStr">
        <is>
          <t>R, S</t>
        </is>
      </c>
      <c r="B19" s="26" t="inlineStr">
        <is>
          <t>Doanh thu / tháng = Giá bán lẻ × Số lượng; Lãi gộp / tháng = Lãi gộp / đơn vị × Số lượng. Dòng tổng cộng hết các dòng.</t>
        </is>
      </c>
    </row>
    <row r="20">
      <c r="A20" s="24" t="inlineStr"/>
      <c r="B20" s="26" t="inlineStr">
        <is>
          <t>Khối dưới bảng: biên lãi gộp bình quân = tổng lãi gộp ÷ tổng doanh thu; doanh thu cần để bù chi phí cố định = chi phí cố định ÷ biên bình quân.</t>
        </is>
      </c>
    </row>
    <row r="21">
      <c r="A21" s="24" t="inlineStr"/>
      <c r="B21" s="25" t="inlineStr">
        <is>
          <t>C. Markup khác biên lãi gộp</t>
        </is>
      </c>
    </row>
    <row r="22">
      <c r="A22" s="24" t="inlineStr"/>
      <c r="B22" s="26" t="inlineStr">
        <is>
          <t>Markup 50% (cộng 50% vào giá vốn) chỉ cho biên lãi gộp khoảng 33,3%. Muốn biên lãi gộp 50% thì giá bán = giá vốn ÷ (1 − 50%), tức markup 100%.</t>
        </is>
      </c>
    </row>
    <row r="23">
      <c r="A23" s="24" t="inlineStr"/>
      <c r="B23" s="26" t="inlineStr">
        <is>
          <t>Đổi qua lại: biên = markup ÷ (1 + markup); markup = biên ÷ (1 − biên).</t>
        </is>
      </c>
    </row>
    <row r="24">
      <c r="A24" s="24" t="inlineStr"/>
      <c r="B24" s="25" t="inlineStr">
        <is>
          <t>D. Lưu ý</t>
        </is>
      </c>
    </row>
    <row r="25">
      <c r="A25" s="24" t="inlineStr"/>
      <c r="B25" s="26" t="inlineStr">
        <is>
          <t>Thuế: nếu được khấu trừ thuế GTGT đầu vào thì để cả giá nhập và giá bán ở mức chưa gồm thuế; nếu không khấu trừ thì giá nhập là số tiền thực trả trên hóa đơn. Hỏi kế toán hoặc cơ quan thuế khi chưa rõ.</t>
        </is>
      </c>
    </row>
    <row r="26">
      <c r="A26" s="24" t="inlineStr"/>
      <c r="B26" s="26" t="inlineStr">
        <is>
          <t>Giá bán ở quầy phải niêm yết rõ ràng và không thu của khách cao hơn giá đã niêm yết (Luật Giá 2023).</t>
        </is>
      </c>
    </row>
    <row r="27">
      <c r="A27" s="24" t="inlineStr"/>
      <c r="B27" s="26" t="inlineStr">
        <is>
          <t>Mỗi lần nhà cung cấp đổi giá, lưu file thành bản mới có ngày để còn so sánh.</t>
        </is>
      </c>
    </row>
    <row r="28">
      <c r="A28" s="24" t="inlineStr"/>
      <c r="B28" s="26" t="inlineStr">
        <is>
          <t>File mở được bằng Excel và Google Sheets; không gõ đè vào ô công thức.</t>
        </is>
      </c>
    </row>
    <row r="29">
      <c r="A29" s="24" t="inlineStr"/>
      <c r="B29" s="27" t="inlineStr">
        <is>
          <t>Mẫu tham khảo, các bên tự điều chỉnh; số trong file là ví dụ giả định, không phải giá của nhà cung cấp nào; không thay tư vấn pháp lý, kế toán, thuế.</t>
        </is>
      </c>
    </row>
  </sheetData>
  <mergeCells count="1">
    <mergeCell ref="A1:B1"/>
  </mergeCells>
  <pageMargins left="0.75" right="0.75" top="1" bottom="1" header="0.5" footer="0.5"/>
  <pageSetup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2026-10-28T02:03:50Z</dcterms:created>
  <dcterms:modified xmlns:dcterms="http://purl.org/dc/terms/" xmlns:xsi="http://www.w3.org/2001/XMLSchema-instance" xsi:type="dcterms:W3CDTF">2026-10-28T02:03:50Z</dcterms:modified>
</cp:coreProperties>
</file>